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My Documents\My Word Files\WORDFILES\Word\Aac\2025-2026\"/>
    </mc:Choice>
  </mc:AlternateContent>
  <xr:revisionPtr revIDLastSave="0" documentId="8_{AFD37156-28A7-4056-B769-2286B20C642F}" xr6:coauthVersionLast="47" xr6:coauthVersionMax="47" xr10:uidLastSave="{00000000-0000-0000-0000-000000000000}"/>
  <bookViews>
    <workbookView xWindow="4035" yWindow="3585" windowWidth="23820" windowHeight="14880" activeTab="1" xr2:uid="{22CFED7C-ACC3-4CF7-99BA-DDA879A763CA}"/>
  </bookViews>
  <sheets>
    <sheet name="Financial Health Summary" sheetId="4" r:id="rId1"/>
    <sheet name="1.Tuition&amp;Fee Rev Projections" sheetId="3" r:id="rId2"/>
    <sheet name="2. Expense Detail-PerServ" sheetId="1" r:id="rId3"/>
    <sheet name="3.Expense Detail-OE" sheetId="2" r:id="rId4"/>
    <sheet name="4.Other Resource Considerations" sheetId="5" r:id="rId5"/>
    <sheet name="5. Enrollment FY Estimate Table" sheetId="6" r:id="rId6"/>
  </sheets>
  <definedNames>
    <definedName name="_xlnm.Print_Area" localSheetId="1">'1.Tuition&amp;Fee Rev Projections'!$A$1:$N$53</definedName>
    <definedName name="_xlnm.Print_Area" localSheetId="2">'2. Expense Detail-PerServ'!$B$1:$N$77</definedName>
    <definedName name="_xlnm.Print_Area" localSheetId="3">'3.Expense Detail-OE'!$A$1:$N$73</definedName>
    <definedName name="_xlnm.Print_Area" localSheetId="0">'Financial Health Summary'!$A$1:$I$57</definedName>
    <definedName name="_xlnm.Print_Titles" localSheetId="2">'2. Expense Detail-PerServ'!$1:$5</definedName>
    <definedName name="_xlnm.Print_Titles" localSheetId="3">'3.Expense Detail-OE'!$1:$5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6" l="1"/>
  <c r="F9" i="6"/>
  <c r="E9" i="6"/>
  <c r="D9" i="6"/>
  <c r="C9" i="6"/>
  <c r="B9" i="6"/>
  <c r="I28" i="1"/>
  <c r="H28" i="1"/>
  <c r="D47" i="3"/>
  <c r="D48" i="3"/>
  <c r="E48" i="3"/>
  <c r="D49" i="3"/>
  <c r="E49" i="3"/>
  <c r="F49" i="3"/>
  <c r="E46" i="3"/>
  <c r="F46" i="3"/>
  <c r="G46" i="3"/>
  <c r="H46" i="3"/>
  <c r="I46" i="3"/>
  <c r="D46" i="3"/>
  <c r="D41" i="3"/>
  <c r="D42" i="3"/>
  <c r="E42" i="3"/>
  <c r="D43" i="3"/>
  <c r="E43" i="3"/>
  <c r="F43" i="3"/>
  <c r="G43" i="3"/>
  <c r="H43" i="3"/>
  <c r="I43" i="3"/>
  <c r="E40" i="3"/>
  <c r="F40" i="3"/>
  <c r="G40" i="3"/>
  <c r="H40" i="3"/>
  <c r="I40" i="3"/>
  <c r="D40" i="3"/>
  <c r="D20" i="3"/>
  <c r="D13" i="3"/>
  <c r="E36" i="3"/>
  <c r="D36" i="3"/>
  <c r="I47" i="3"/>
  <c r="E30" i="3"/>
  <c r="I30" i="3"/>
  <c r="D30" i="3"/>
  <c r="H30" i="3"/>
  <c r="F30" i="3"/>
  <c r="G42" i="3"/>
  <c r="H42" i="3"/>
  <c r="I42" i="3"/>
  <c r="E13" i="3"/>
  <c r="E15" i="4"/>
  <c r="F15" i="4"/>
  <c r="G15" i="4"/>
  <c r="H15" i="4"/>
  <c r="I15" i="4"/>
  <c r="D15" i="4"/>
  <c r="D22" i="3" l="1"/>
  <c r="D17" i="4" s="1"/>
  <c r="I13" i="3"/>
  <c r="G49" i="3"/>
  <c r="I48" i="3"/>
  <c r="F41" i="3"/>
  <c r="G41" i="3"/>
  <c r="G44" i="3" s="1"/>
  <c r="H41" i="3"/>
  <c r="H44" i="3" s="1"/>
  <c r="I49" i="3"/>
  <c r="I41" i="3"/>
  <c r="I44" i="3" s="1"/>
  <c r="G48" i="3"/>
  <c r="F48" i="3"/>
  <c r="H48" i="3"/>
  <c r="D50" i="3"/>
  <c r="G47" i="3"/>
  <c r="F47" i="3"/>
  <c r="E47" i="3"/>
  <c r="E50" i="3" s="1"/>
  <c r="H47" i="3"/>
  <c r="H49" i="3"/>
  <c r="E41" i="3"/>
  <c r="E44" i="3" s="1"/>
  <c r="D44" i="3"/>
  <c r="F42" i="3"/>
  <c r="H13" i="3"/>
  <c r="I20" i="3"/>
  <c r="E20" i="3"/>
  <c r="E22" i="3" s="1"/>
  <c r="E17" i="4" s="1"/>
  <c r="F20" i="3"/>
  <c r="H20" i="3"/>
  <c r="G13" i="3"/>
  <c r="G36" i="3"/>
  <c r="G20" i="3"/>
  <c r="I36" i="3"/>
  <c r="H36" i="3"/>
  <c r="F36" i="3"/>
  <c r="G30" i="3"/>
  <c r="E5" i="2"/>
  <c r="F5" i="2"/>
  <c r="G5" i="2"/>
  <c r="H5" i="2"/>
  <c r="I5" i="2"/>
  <c r="D5" i="2"/>
  <c r="E5" i="1"/>
  <c r="F5" i="1"/>
  <c r="G5" i="1"/>
  <c r="H5" i="1"/>
  <c r="I5" i="1"/>
  <c r="D5" i="1"/>
  <c r="E5" i="3"/>
  <c r="F5" i="3"/>
  <c r="G5" i="3"/>
  <c r="H5" i="3"/>
  <c r="I5" i="3"/>
  <c r="D5" i="3"/>
  <c r="I22" i="3" l="1"/>
  <c r="I17" i="4" s="1"/>
  <c r="F50" i="3"/>
  <c r="E52" i="3"/>
  <c r="I50" i="3"/>
  <c r="I52" i="3" s="1"/>
  <c r="H22" i="3"/>
  <c r="H17" i="4" s="1"/>
  <c r="G22" i="3"/>
  <c r="G17" i="4" s="1"/>
  <c r="F44" i="3"/>
  <c r="H50" i="3"/>
  <c r="H52" i="3" s="1"/>
  <c r="D52" i="3"/>
  <c r="G50" i="3"/>
  <c r="G52" i="3" s="1"/>
  <c r="F13" i="3"/>
  <c r="F22" i="3" s="1"/>
  <c r="F17" i="4" s="1"/>
  <c r="I52" i="4"/>
  <c r="H52" i="4"/>
  <c r="G52" i="4"/>
  <c r="F52" i="4"/>
  <c r="E52" i="4"/>
  <c r="D52" i="4"/>
  <c r="I50" i="4"/>
  <c r="H50" i="4"/>
  <c r="G50" i="4"/>
  <c r="F50" i="4"/>
  <c r="E50" i="4"/>
  <c r="D50" i="4"/>
  <c r="I51" i="4"/>
  <c r="H51" i="4"/>
  <c r="G51" i="4"/>
  <c r="F51" i="4"/>
  <c r="E51" i="4"/>
  <c r="D51" i="4"/>
  <c r="I53" i="4"/>
  <c r="H53" i="4"/>
  <c r="G53" i="4"/>
  <c r="F53" i="4"/>
  <c r="E53" i="4"/>
  <c r="D53" i="4"/>
  <c r="F52" i="3" l="1"/>
  <c r="F61" i="3" s="1"/>
  <c r="H61" i="3"/>
  <c r="H60" i="3"/>
  <c r="H18" i="4" s="1"/>
  <c r="E61" i="3"/>
  <c r="E60" i="3"/>
  <c r="E18" i="4" s="1"/>
  <c r="G61" i="3"/>
  <c r="G60" i="3"/>
  <c r="G18" i="4" s="1"/>
  <c r="D61" i="3"/>
  <c r="D19" i="4" s="1"/>
  <c r="D60" i="3"/>
  <c r="D18" i="4" s="1"/>
  <c r="I61" i="3"/>
  <c r="I19" i="4" s="1"/>
  <c r="I60" i="3"/>
  <c r="I18" i="4" s="1"/>
  <c r="F54" i="4"/>
  <c r="F10" i="4" s="1"/>
  <c r="G54" i="4"/>
  <c r="G10" i="4" s="1"/>
  <c r="D54" i="4"/>
  <c r="I54" i="4"/>
  <c r="I10" i="4" s="1"/>
  <c r="E54" i="4"/>
  <c r="E10" i="4" s="1"/>
  <c r="H54" i="4"/>
  <c r="H10" i="4" s="1"/>
  <c r="F64" i="2"/>
  <c r="F72" i="2" s="1"/>
  <c r="F38" i="4" s="1"/>
  <c r="G64" i="2"/>
  <c r="G72" i="2" s="1"/>
  <c r="I64" i="2"/>
  <c r="I72" i="2" s="1"/>
  <c r="E64" i="2"/>
  <c r="E72" i="2" s="1"/>
  <c r="E38" i="4" s="1"/>
  <c r="H64" i="2"/>
  <c r="H72" i="2" s="1"/>
  <c r="D64" i="2"/>
  <c r="D72" i="2" s="1"/>
  <c r="F60" i="3" l="1"/>
  <c r="F18" i="4" s="1"/>
  <c r="D20" i="4"/>
  <c r="D7" i="4" s="1"/>
  <c r="I20" i="4"/>
  <c r="I7" i="4" s="1"/>
  <c r="I62" i="3"/>
  <c r="G62" i="3"/>
  <c r="G19" i="4"/>
  <c r="G20" i="4" s="1"/>
  <c r="G7" i="4" s="1"/>
  <c r="D62" i="3"/>
  <c r="G38" i="4"/>
  <c r="H38" i="4"/>
  <c r="D38" i="4"/>
  <c r="I38" i="4"/>
  <c r="E62" i="3" l="1"/>
  <c r="E19" i="4"/>
  <c r="E20" i="4" s="1"/>
  <c r="E7" i="4" s="1"/>
  <c r="H19" i="4"/>
  <c r="H20" i="4" s="1"/>
  <c r="H7" i="4" s="1"/>
  <c r="H62" i="3"/>
  <c r="F19" i="4"/>
  <c r="F20" i="4" s="1"/>
  <c r="F7" i="4" s="1"/>
  <c r="F62" i="3"/>
  <c r="D16" i="2" l="1"/>
  <c r="D67" i="2" s="1"/>
  <c r="I58" i="2"/>
  <c r="I71" i="2" s="1"/>
  <c r="I37" i="4" s="1"/>
  <c r="H58" i="2"/>
  <c r="H71" i="2" s="1"/>
  <c r="H37" i="4" s="1"/>
  <c r="G58" i="2"/>
  <c r="G71" i="2" s="1"/>
  <c r="G37" i="4" s="1"/>
  <c r="F58" i="2"/>
  <c r="F71" i="2" s="1"/>
  <c r="F37" i="4" s="1"/>
  <c r="E58" i="2"/>
  <c r="E71" i="2" s="1"/>
  <c r="E37" i="4" s="1"/>
  <c r="D58" i="2"/>
  <c r="D71" i="2" s="1"/>
  <c r="D37" i="4" s="1"/>
  <c r="I47" i="2"/>
  <c r="I70" i="2" s="1"/>
  <c r="I36" i="4" s="1"/>
  <c r="H47" i="2"/>
  <c r="H70" i="2" s="1"/>
  <c r="H36" i="4" s="1"/>
  <c r="G47" i="2"/>
  <c r="G70" i="2" s="1"/>
  <c r="G36" i="4" s="1"/>
  <c r="F47" i="2"/>
  <c r="F70" i="2" s="1"/>
  <c r="F36" i="4" s="1"/>
  <c r="E47" i="2"/>
  <c r="E70" i="2" s="1"/>
  <c r="E36" i="4" s="1"/>
  <c r="D47" i="2"/>
  <c r="D70" i="2" s="1"/>
  <c r="D36" i="4" s="1"/>
  <c r="I38" i="2"/>
  <c r="I69" i="2" s="1"/>
  <c r="I35" i="4" s="1"/>
  <c r="H38" i="2"/>
  <c r="H69" i="2" s="1"/>
  <c r="H35" i="4" s="1"/>
  <c r="G38" i="2"/>
  <c r="G69" i="2" s="1"/>
  <c r="G35" i="4" s="1"/>
  <c r="F38" i="2"/>
  <c r="F69" i="2" s="1"/>
  <c r="F35" i="4" s="1"/>
  <c r="E38" i="2"/>
  <c r="E69" i="2" s="1"/>
  <c r="E35" i="4" s="1"/>
  <c r="D38" i="2"/>
  <c r="D69" i="2" s="1"/>
  <c r="D35" i="4" s="1"/>
  <c r="I27" i="2"/>
  <c r="I68" i="2" s="1"/>
  <c r="I34" i="4" s="1"/>
  <c r="H27" i="2"/>
  <c r="H68" i="2" s="1"/>
  <c r="H34" i="4" s="1"/>
  <c r="G27" i="2"/>
  <c r="G68" i="2" s="1"/>
  <c r="G34" i="4" s="1"/>
  <c r="F27" i="2"/>
  <c r="F68" i="2" s="1"/>
  <c r="F34" i="4" s="1"/>
  <c r="E27" i="2"/>
  <c r="E68" i="2" s="1"/>
  <c r="E34" i="4" s="1"/>
  <c r="D27" i="2"/>
  <c r="D68" i="2" s="1"/>
  <c r="D34" i="4" s="1"/>
  <c r="F72" i="1"/>
  <c r="F25" i="4" s="1"/>
  <c r="G73" i="1"/>
  <c r="G26" i="4" s="1"/>
  <c r="I73" i="1"/>
  <c r="I26" i="4" s="1"/>
  <c r="E74" i="1"/>
  <c r="E27" i="4" s="1"/>
  <c r="F74" i="1"/>
  <c r="F27" i="4" s="1"/>
  <c r="G74" i="1"/>
  <c r="G27" i="4" s="1"/>
  <c r="H74" i="1"/>
  <c r="H27" i="4" s="1"/>
  <c r="I74" i="1"/>
  <c r="I27" i="4" s="1"/>
  <c r="D74" i="1"/>
  <c r="D27" i="4" s="1"/>
  <c r="D28" i="1"/>
  <c r="D29" i="1" s="1"/>
  <c r="E66" i="1"/>
  <c r="E67" i="1" s="1"/>
  <c r="E68" i="1" s="1"/>
  <c r="F66" i="1"/>
  <c r="F67" i="1" s="1"/>
  <c r="F68" i="1" s="1"/>
  <c r="G66" i="1"/>
  <c r="G67" i="1" s="1"/>
  <c r="H66" i="1"/>
  <c r="H67" i="1" s="1"/>
  <c r="I66" i="1"/>
  <c r="I67" i="1" s="1"/>
  <c r="D66" i="1"/>
  <c r="D67" i="1" s="1"/>
  <c r="D68" i="1" s="1"/>
  <c r="E48" i="1"/>
  <c r="E49" i="1" s="1"/>
  <c r="E50" i="1" s="1"/>
  <c r="F48" i="1"/>
  <c r="F49" i="1" s="1"/>
  <c r="G48" i="1"/>
  <c r="H48" i="1"/>
  <c r="H49" i="1" s="1"/>
  <c r="I48" i="1"/>
  <c r="D48" i="1"/>
  <c r="D49" i="1" s="1"/>
  <c r="D50" i="1" s="1"/>
  <c r="E42" i="1"/>
  <c r="E43" i="1" s="1"/>
  <c r="F42" i="1"/>
  <c r="G42" i="1"/>
  <c r="G43" i="1" s="1"/>
  <c r="G44" i="1" s="1"/>
  <c r="H42" i="1"/>
  <c r="H43" i="1" s="1"/>
  <c r="H44" i="1" s="1"/>
  <c r="I42" i="1"/>
  <c r="D42" i="1"/>
  <c r="D43" i="1" s="1"/>
  <c r="E59" i="1"/>
  <c r="E72" i="1" s="1"/>
  <c r="E25" i="4" s="1"/>
  <c r="F59" i="1"/>
  <c r="G59" i="1"/>
  <c r="G72" i="1" s="1"/>
  <c r="G25" i="4" s="1"/>
  <c r="H59" i="1"/>
  <c r="H72" i="1" s="1"/>
  <c r="H25" i="4" s="1"/>
  <c r="I59" i="1"/>
  <c r="I72" i="1" s="1"/>
  <c r="I25" i="4" s="1"/>
  <c r="D59" i="1"/>
  <c r="D72" i="1" s="1"/>
  <c r="D25" i="4" s="1"/>
  <c r="I54" i="1"/>
  <c r="H54" i="1"/>
  <c r="G54" i="1"/>
  <c r="F54" i="1"/>
  <c r="E54" i="1"/>
  <c r="E55" i="1" s="1"/>
  <c r="E56" i="1" s="1"/>
  <c r="D54" i="1"/>
  <c r="I34" i="1"/>
  <c r="H34" i="1"/>
  <c r="H73" i="1" s="1"/>
  <c r="H26" i="4" s="1"/>
  <c r="G34" i="1"/>
  <c r="F34" i="1"/>
  <c r="F73" i="1" s="1"/>
  <c r="F26" i="4" s="1"/>
  <c r="E34" i="1"/>
  <c r="E73" i="1" s="1"/>
  <c r="E26" i="4" s="1"/>
  <c r="D34" i="1"/>
  <c r="D73" i="1" s="1"/>
  <c r="D26" i="4" s="1"/>
  <c r="I33" i="1"/>
  <c r="I71" i="1" s="1"/>
  <c r="I24" i="4" s="1"/>
  <c r="H33" i="1"/>
  <c r="H71" i="1" s="1"/>
  <c r="H24" i="4" s="1"/>
  <c r="G33" i="1"/>
  <c r="G71" i="1" s="1"/>
  <c r="G24" i="4" s="1"/>
  <c r="F33" i="1"/>
  <c r="F71" i="1" s="1"/>
  <c r="F24" i="4" s="1"/>
  <c r="E33" i="1"/>
  <c r="E71" i="1" s="1"/>
  <c r="E24" i="4" s="1"/>
  <c r="D33" i="1"/>
  <c r="D71" i="1" s="1"/>
  <c r="D24" i="4" s="1"/>
  <c r="I29" i="1"/>
  <c r="I30" i="1" s="1"/>
  <c r="H29" i="1"/>
  <c r="H30" i="1" s="1"/>
  <c r="G29" i="1"/>
  <c r="E28" i="1"/>
  <c r="I22" i="1"/>
  <c r="I16" i="1"/>
  <c r="H16" i="1"/>
  <c r="H17" i="1" s="1"/>
  <c r="G16" i="1"/>
  <c r="F16" i="1"/>
  <c r="F17" i="1" s="1"/>
  <c r="F18" i="1" s="1"/>
  <c r="E16" i="1"/>
  <c r="E17" i="1" s="1"/>
  <c r="E18" i="1" s="1"/>
  <c r="D16" i="1"/>
  <c r="D17" i="1" s="1"/>
  <c r="D18" i="1" s="1"/>
  <c r="I10" i="1"/>
  <c r="I11" i="1" s="1"/>
  <c r="H10" i="1"/>
  <c r="H11" i="1" s="1"/>
  <c r="H12" i="1" s="1"/>
  <c r="G10" i="1"/>
  <c r="G11" i="1" s="1"/>
  <c r="G12" i="1" s="1"/>
  <c r="F10" i="1"/>
  <c r="F11" i="1" s="1"/>
  <c r="F12" i="1" s="1"/>
  <c r="E10" i="1"/>
  <c r="D10" i="1"/>
  <c r="D11" i="1" s="1"/>
  <c r="D33" i="4" l="1"/>
  <c r="D39" i="4" s="1"/>
  <c r="D73" i="2"/>
  <c r="I16" i="2"/>
  <c r="I67" i="2" s="1"/>
  <c r="G16" i="2"/>
  <c r="G67" i="2" s="1"/>
  <c r="E16" i="2"/>
  <c r="E67" i="2" s="1"/>
  <c r="H16" i="2"/>
  <c r="H67" i="2" s="1"/>
  <c r="F16" i="2"/>
  <c r="F67" i="2" s="1"/>
  <c r="I68" i="1"/>
  <c r="H68" i="1"/>
  <c r="G68" i="1"/>
  <c r="I60" i="1"/>
  <c r="H22" i="1"/>
  <c r="H23" i="1" s="1"/>
  <c r="H24" i="1" s="1"/>
  <c r="F22" i="1"/>
  <c r="F35" i="1" s="1"/>
  <c r="F75" i="1" s="1"/>
  <c r="F28" i="4" s="1"/>
  <c r="G22" i="1"/>
  <c r="G35" i="1" s="1"/>
  <c r="G75" i="1" s="1"/>
  <c r="G28" i="4" s="1"/>
  <c r="E22" i="1"/>
  <c r="E23" i="1" s="1"/>
  <c r="D22" i="1"/>
  <c r="D23" i="1" s="1"/>
  <c r="D36" i="1" s="1"/>
  <c r="D60" i="1"/>
  <c r="G60" i="1"/>
  <c r="F50" i="1"/>
  <c r="H50" i="1"/>
  <c r="F60" i="1"/>
  <c r="H60" i="1"/>
  <c r="E61" i="1"/>
  <c r="E60" i="1"/>
  <c r="F43" i="1"/>
  <c r="F44" i="1" s="1"/>
  <c r="D55" i="1"/>
  <c r="G49" i="1"/>
  <c r="H18" i="1"/>
  <c r="I43" i="1"/>
  <c r="I44" i="1" s="1"/>
  <c r="I23" i="1"/>
  <c r="I24" i="1" s="1"/>
  <c r="G30" i="1"/>
  <c r="G17" i="1"/>
  <c r="E11" i="1"/>
  <c r="E12" i="1" s="1"/>
  <c r="I12" i="1"/>
  <c r="I55" i="1"/>
  <c r="I56" i="1" s="1"/>
  <c r="D44" i="1"/>
  <c r="E44" i="1"/>
  <c r="E62" i="1" s="1"/>
  <c r="I49" i="1"/>
  <c r="F55" i="1"/>
  <c r="F56" i="1" s="1"/>
  <c r="G55" i="1"/>
  <c r="G56" i="1" s="1"/>
  <c r="H55" i="1"/>
  <c r="H56" i="1" s="1"/>
  <c r="D12" i="1"/>
  <c r="I35" i="1"/>
  <c r="I17" i="1"/>
  <c r="I18" i="1" s="1"/>
  <c r="E29" i="1"/>
  <c r="E30" i="1" s="1"/>
  <c r="F29" i="1"/>
  <c r="I75" i="1" l="1"/>
  <c r="I28" i="4" s="1"/>
  <c r="D35" i="1"/>
  <c r="D75" i="1" s="1"/>
  <c r="D28" i="4" s="1"/>
  <c r="H33" i="4"/>
  <c r="H39" i="4" s="1"/>
  <c r="H73" i="2"/>
  <c r="I33" i="4"/>
  <c r="I39" i="4" s="1"/>
  <c r="I73" i="2"/>
  <c r="E73" i="2"/>
  <c r="E33" i="4"/>
  <c r="E39" i="4" s="1"/>
  <c r="F73" i="2"/>
  <c r="F33" i="4"/>
  <c r="F39" i="4" s="1"/>
  <c r="G33" i="4"/>
  <c r="G39" i="4" s="1"/>
  <c r="G73" i="2"/>
  <c r="D40" i="4"/>
  <c r="D24" i="1"/>
  <c r="D56" i="1"/>
  <c r="D62" i="1" s="1"/>
  <c r="E24" i="1"/>
  <c r="H35" i="1"/>
  <c r="H75" i="1" s="1"/>
  <c r="H28" i="4" s="1"/>
  <c r="G23" i="1"/>
  <c r="G24" i="1" s="1"/>
  <c r="H62" i="1"/>
  <c r="F23" i="1"/>
  <c r="F24" i="1" s="1"/>
  <c r="H61" i="1"/>
  <c r="E35" i="1"/>
  <c r="E75" i="1" s="1"/>
  <c r="F61" i="1"/>
  <c r="D61" i="1"/>
  <c r="D76" i="1" s="1"/>
  <c r="I61" i="1"/>
  <c r="F62" i="1"/>
  <c r="G50" i="1"/>
  <c r="G62" i="1" s="1"/>
  <c r="G61" i="1"/>
  <c r="I36" i="1"/>
  <c r="D30" i="1"/>
  <c r="I50" i="1"/>
  <c r="I62" i="1" s="1"/>
  <c r="G18" i="1"/>
  <c r="E36" i="1"/>
  <c r="E76" i="1" s="1"/>
  <c r="E29" i="4" s="1"/>
  <c r="F30" i="1"/>
  <c r="H36" i="1"/>
  <c r="D37" i="1" l="1"/>
  <c r="D29" i="4"/>
  <c r="D77" i="1"/>
  <c r="H76" i="1"/>
  <c r="H29" i="4" s="1"/>
  <c r="H30" i="4" s="1"/>
  <c r="E77" i="1"/>
  <c r="E28" i="4"/>
  <c r="E30" i="4" s="1"/>
  <c r="E31" i="4" s="1"/>
  <c r="D30" i="4"/>
  <c r="F40" i="4"/>
  <c r="E40" i="4"/>
  <c r="G40" i="4"/>
  <c r="I40" i="4"/>
  <c r="H40" i="4"/>
  <c r="I37" i="1"/>
  <c r="I76" i="1"/>
  <c r="G36" i="1"/>
  <c r="H37" i="1"/>
  <c r="F36" i="1"/>
  <c r="E37" i="1"/>
  <c r="H77" i="1" l="1"/>
  <c r="H31" i="4" s="1"/>
  <c r="E42" i="4"/>
  <c r="E8" i="4" s="1"/>
  <c r="E9" i="4" s="1"/>
  <c r="E11" i="4" s="1"/>
  <c r="H42" i="4"/>
  <c r="H8" i="4" s="1"/>
  <c r="H9" i="4" s="1"/>
  <c r="H11" i="4" s="1"/>
  <c r="I77" i="1"/>
  <c r="I29" i="4"/>
  <c r="I30" i="4" s="1"/>
  <c r="D31" i="4"/>
  <c r="D42" i="4"/>
  <c r="F37" i="1"/>
  <c r="F76" i="1"/>
  <c r="G37" i="1"/>
  <c r="G76" i="1"/>
  <c r="E43" i="4" l="1"/>
  <c r="E45" i="4"/>
  <c r="E56" i="4" s="1"/>
  <c r="E57" i="4" s="1"/>
  <c r="H45" i="4"/>
  <c r="H56" i="4" s="1"/>
  <c r="H57" i="4" s="1"/>
  <c r="H43" i="4"/>
  <c r="F77" i="1"/>
  <c r="F29" i="4"/>
  <c r="F30" i="4" s="1"/>
  <c r="I31" i="4"/>
  <c r="I42" i="4"/>
  <c r="G77" i="1"/>
  <c r="G29" i="4"/>
  <c r="G30" i="4" s="1"/>
  <c r="D43" i="4"/>
  <c r="D45" i="4"/>
  <c r="D56" i="4" s="1"/>
  <c r="D8" i="4"/>
  <c r="D9" i="4" s="1"/>
  <c r="D11" i="4" s="1"/>
  <c r="D57" i="4" l="1"/>
  <c r="G31" i="4"/>
  <c r="G42" i="4"/>
  <c r="I43" i="4"/>
  <c r="I8" i="4"/>
  <c r="I9" i="4" s="1"/>
  <c r="I11" i="4" s="1"/>
  <c r="I45" i="4"/>
  <c r="I56" i="4" s="1"/>
  <c r="F31" i="4"/>
  <c r="F42" i="4"/>
  <c r="I57" i="4" l="1"/>
  <c r="F8" i="4"/>
  <c r="F9" i="4" s="1"/>
  <c r="F11" i="4" s="1"/>
  <c r="F43" i="4"/>
  <c r="F45" i="4"/>
  <c r="F56" i="4" s="1"/>
  <c r="G43" i="4"/>
  <c r="G45" i="4"/>
  <c r="G56" i="4" s="1"/>
  <c r="G8" i="4"/>
  <c r="G9" i="4" s="1"/>
  <c r="G11" i="4" s="1"/>
  <c r="F57" i="4" l="1"/>
  <c r="G57" i="4"/>
</calcChain>
</file>

<file path=xl/sharedStrings.xml><?xml version="1.0" encoding="utf-8"?>
<sst xmlns="http://schemas.openxmlformats.org/spreadsheetml/2006/main" count="336" uniqueCount="156">
  <si>
    <t>1st</t>
  </si>
  <si>
    <t>2nd</t>
  </si>
  <si>
    <t>3rd</t>
  </si>
  <si>
    <t>4th</t>
  </si>
  <si>
    <t>5th</t>
  </si>
  <si>
    <t>6th</t>
  </si>
  <si>
    <t>Benefits</t>
  </si>
  <si>
    <t>Full</t>
  </si>
  <si>
    <t>GA</t>
  </si>
  <si>
    <t xml:space="preserve">Variable </t>
  </si>
  <si>
    <t>FACULTY</t>
  </si>
  <si>
    <t>H/L</t>
  </si>
  <si>
    <t>Faculty / Administrator - 12 Mos</t>
  </si>
  <si>
    <t>Annualized</t>
  </si>
  <si>
    <t>FTE</t>
  </si>
  <si>
    <t>Salary</t>
  </si>
  <si>
    <t>Faculty - 12 Mos</t>
  </si>
  <si>
    <t>Faculty - 9 Mos</t>
  </si>
  <si>
    <t xml:space="preserve">Adjunct </t>
  </si>
  <si>
    <t>Avg Per Course</t>
  </si>
  <si>
    <t xml:space="preserve"># of Courses </t>
  </si>
  <si>
    <t>Faculty Sub-Total</t>
  </si>
  <si>
    <t>Adjunct Course Count</t>
  </si>
  <si>
    <t>NFE / CSA</t>
  </si>
  <si>
    <t>Notes:</t>
  </si>
  <si>
    <t>Update to CY Rates</t>
  </si>
  <si>
    <t>Other</t>
  </si>
  <si>
    <t>Program Assistant</t>
  </si>
  <si>
    <t xml:space="preserve">Program Advisor </t>
  </si>
  <si>
    <t>GA's</t>
  </si>
  <si>
    <t>Avg Stipend Amount</t>
  </si>
  <si>
    <t># of GA's</t>
  </si>
  <si>
    <t>Total</t>
  </si>
  <si>
    <t>PROGRAM EXPENDITURES - PERSONAL SERVICES</t>
  </si>
  <si>
    <t>NFE / CSA Sub-Total</t>
  </si>
  <si>
    <t>TOTAL PERSONAL SERVICES</t>
  </si>
  <si>
    <t># of Adjunct Course</t>
  </si>
  <si>
    <t>FTE - Faculty</t>
  </si>
  <si>
    <t>FTE - NFE / CSA</t>
  </si>
  <si>
    <t>TRAVEL</t>
  </si>
  <si>
    <t>SUPPLIES AND MATERIALS</t>
  </si>
  <si>
    <t>GRANTS AND CONTRACTS</t>
  </si>
  <si>
    <t>CAPITAL ASSETS</t>
  </si>
  <si>
    <t>TOTAL OPERATING EXPENSES (OE)</t>
  </si>
  <si>
    <t>PROGRAM EXPENDITURES - OPERATING EXPENSES (OE)</t>
  </si>
  <si>
    <t>PT/Adjunct</t>
  </si>
  <si>
    <t>Description</t>
  </si>
  <si>
    <t>CONTRACTUAL SERVICES</t>
  </si>
  <si>
    <t>TUITION AND FEE REVENUE PROJECTIONS</t>
  </si>
  <si>
    <t>ENROLLMENT PROJECTIONS</t>
  </si>
  <si>
    <t>FACULTY START-UP</t>
  </si>
  <si>
    <t>PROGRAM EXPENSES</t>
  </si>
  <si>
    <t>Personal Services</t>
  </si>
  <si>
    <t>Sub-Total Personal Services</t>
  </si>
  <si>
    <t>Chk</t>
  </si>
  <si>
    <t>Operating Expenses (OE)</t>
  </si>
  <si>
    <t>Travel</t>
  </si>
  <si>
    <t>Contractual Services</t>
  </si>
  <si>
    <t>Supplies and Materials</t>
  </si>
  <si>
    <t>Grants and Contracts</t>
  </si>
  <si>
    <t>Capital Assets</t>
  </si>
  <si>
    <t>Faculty Start-Up</t>
  </si>
  <si>
    <t>FINANCIAL HEALTH SUMMARY</t>
  </si>
  <si>
    <t>PROGRAM TUITION AND FEE REVENUES</t>
  </si>
  <si>
    <t>Program Fees</t>
  </si>
  <si>
    <t>Total Program Tuition and Fee Revenues</t>
  </si>
  <si>
    <t>Total Program Expenses</t>
  </si>
  <si>
    <t>NET (T&amp;F Revenues less Program Expenses)</t>
  </si>
  <si>
    <t>FINANCIAL HEALTH SUMMARY - EXPANDED</t>
  </si>
  <si>
    <t>OTHER SUPPORTING REVENUES</t>
  </si>
  <si>
    <t>General Funds - New</t>
  </si>
  <si>
    <t>General Funds - Redirect</t>
  </si>
  <si>
    <t xml:space="preserve">Institutional Support </t>
  </si>
  <si>
    <t>Total Other Supporting Revenues</t>
  </si>
  <si>
    <t>NET AFTER OTHER SUPPORT REVENUES</t>
  </si>
  <si>
    <t>TUITION &amp; FEE REVENUES</t>
  </si>
  <si>
    <t xml:space="preserve"> </t>
  </si>
  <si>
    <t>NET (T&amp;F REVENUES LESS PROGRAM EXPENSES)</t>
  </si>
  <si>
    <t>NET AFTER OTHER SUPPORTING REVENUES</t>
  </si>
  <si>
    <t>Private / Gifts</t>
  </si>
  <si>
    <t>Industry Support</t>
  </si>
  <si>
    <t>FY27</t>
  </si>
  <si>
    <t>FY28</t>
  </si>
  <si>
    <t>FY29</t>
  </si>
  <si>
    <t>OTHER RESOURCE IMPLICATIONS</t>
  </si>
  <si>
    <t>PLEASE PROVIDE NARRATIVE REGARDING ANY NEW NEEDS OR IMPACT TO THE FOLLWING SUPPORT AREAS</t>
  </si>
  <si>
    <r>
      <t xml:space="preserve">OTHER PHYSICAL FACILITIES:  </t>
    </r>
    <r>
      <rPr>
        <sz val="11"/>
        <color theme="1"/>
        <rFont val="Calibri"/>
        <family val="2"/>
        <scheme val="minor"/>
      </rPr>
      <t>Faculty offices, student space, labs, seminar rooms, etc.</t>
    </r>
  </si>
  <si>
    <t xml:space="preserve">CLASSROOMS:  </t>
  </si>
  <si>
    <r>
      <t xml:space="preserve">TECHNOLOGY RESOURCES:  </t>
    </r>
    <r>
      <rPr>
        <sz val="11"/>
        <color theme="1"/>
        <rFont val="Calibri"/>
        <family val="2"/>
        <scheme val="minor"/>
      </rPr>
      <t>Computer labs, software, network/internet, Audio-visual / telecommunications, wireless connectivity, etc.</t>
    </r>
  </si>
  <si>
    <r>
      <t xml:space="preserve">REGISTRAR:  </t>
    </r>
    <r>
      <rPr>
        <sz val="11"/>
        <color theme="1"/>
        <rFont val="Calibri"/>
        <family val="2"/>
        <scheme val="minor"/>
      </rPr>
      <t xml:space="preserve">Student records support, classroom scheduling support, etc. </t>
    </r>
  </si>
  <si>
    <r>
      <t xml:space="preserve">LIBRARY SERVICES:  </t>
    </r>
    <r>
      <rPr>
        <sz val="11"/>
        <color theme="1"/>
        <rFont val="Calibri"/>
        <family val="2"/>
        <scheme val="minor"/>
      </rPr>
      <t>Staffing, collections (books, ebooks, journals, subscriptions), study space, etc.</t>
    </r>
  </si>
  <si>
    <r>
      <t xml:space="preserve">MARKETING &amp; ENROLLMENT SERVICES:  </t>
    </r>
    <r>
      <rPr>
        <sz val="11"/>
        <color theme="1"/>
        <rFont val="Calibri"/>
        <family val="2"/>
        <scheme val="minor"/>
      </rPr>
      <t xml:space="preserve">program marketing, program recruitment, etc. </t>
    </r>
  </si>
  <si>
    <r>
      <t xml:space="preserve">STUDENT SUPPORT:  </t>
    </r>
    <r>
      <rPr>
        <sz val="11"/>
        <color theme="1"/>
        <rFont val="Calibri"/>
        <family val="2"/>
        <scheme val="minor"/>
      </rPr>
      <t xml:space="preserve">International student support, health counseling, career services, housing, scholarship, etc. </t>
    </r>
  </si>
  <si>
    <t>OTHER</t>
  </si>
  <si>
    <t xml:space="preserve">DATA ENTRY SHOULD BE COMPLETED IN WORKSHEETS </t>
  </si>
  <si>
    <t>1.  Tuition and Fee Revenue Projections</t>
  </si>
  <si>
    <t>2.  Expenses Detail - Personal Services</t>
  </si>
  <si>
    <t>3.  Expense Detail - Operating Expenses (OE)</t>
  </si>
  <si>
    <t>4.  Other Resource Consideration</t>
  </si>
  <si>
    <t>FINANCIAL HEALTH SUMMARY IS POPULATED WITH DATA FROM SUBSEQUENT WORKSHEETS (1, 2 and 3).</t>
  </si>
  <si>
    <t>Pgy 1</t>
  </si>
  <si>
    <t>Pgy 2</t>
  </si>
  <si>
    <t>Pgy 3</t>
  </si>
  <si>
    <t>Pgy 4</t>
  </si>
  <si>
    <t>Full-Time</t>
  </si>
  <si>
    <t>Part-Time</t>
  </si>
  <si>
    <t xml:space="preserve">Notes:  </t>
  </si>
  <si>
    <t>Pgy 5</t>
  </si>
  <si>
    <t>TOTAL CREDIT HOURS GENERATED (MAJOR, IN DISCIPLINE)</t>
  </si>
  <si>
    <t>Sub-Total</t>
  </si>
  <si>
    <t>PROGRAM CREDITS TAKEN (MAJOR, IN DISCIPLINE)</t>
  </si>
  <si>
    <t>NEW TUITION AND FEE REVENUE PROJECTIONS</t>
  </si>
  <si>
    <t>APPLICABLE TUITION AND FEE RATES</t>
  </si>
  <si>
    <t>https://www.sdbor.edu/student-information/Pages/Tuition-and-Fees.aspx</t>
  </si>
  <si>
    <t>Program Fee</t>
  </si>
  <si>
    <t>Tuition - Per Credit</t>
  </si>
  <si>
    <t>Program Fee  Per Credit</t>
  </si>
  <si>
    <t>TOTAL</t>
  </si>
  <si>
    <t>Tuition (Net HEFF)</t>
  </si>
  <si>
    <t>Tuition (Net of HEFF)</t>
  </si>
  <si>
    <t xml:space="preserve">Notes: </t>
  </si>
  <si>
    <t xml:space="preserve">Notes:   </t>
  </si>
  <si>
    <t>Estimated # of Students Enrolled</t>
  </si>
  <si>
    <t>Notes:   The only new course for NSU is BADM486/586, Analytics II. This equates to 1 course out of a faculty's usual 8-course load. It could also be assigned as an overload if needed. The remaining courses are currently being taught by the NSU School of Business faculty.</t>
  </si>
  <si>
    <t>Faculty Research/Travel</t>
  </si>
  <si>
    <t>Notes: Faculty receive $1,000.00 for travel each year. There will not be a faculty member dedicated to just Analytics. However, there might be a faculty member travel to a conference or present research in the analytics area.</t>
  </si>
  <si>
    <t>No new faculty offices are needed. No student space, labs, seminar rooms, etc. are needed for the program.</t>
  </si>
  <si>
    <t>The technology needed for this program already exists on campus. This includes D2L, Wifi, HyFlex technology, and wireless connectivity.</t>
  </si>
  <si>
    <t>The current library services, including books, ebooks, journals and subscriptions, meet the needs of the program. The study spaces are exceptional in the Business and Health Innovation Center.</t>
  </si>
  <si>
    <t>This program is not expected to cause excess work for the registrar. The School of Business faculty and staff schedule the courses and reserve the classrooms.</t>
  </si>
  <si>
    <t>The School of Business will work with the NSU marketing and communications department to develop marketing materials. The School of Business will also work closely with admissions to help recruit students.</t>
  </si>
  <si>
    <t>The NSU Student Success Center will help with student support, including academic support and career services. The School of Business has an academic advisor to help schedule courses. Counseling services are available for all students. Residence Life provides housing opportunities. There is an international office that also supports international students. There are also multiple scholarships available for business and NSU students.</t>
  </si>
  <si>
    <t>FY30</t>
  </si>
  <si>
    <t>FY31</t>
  </si>
  <si>
    <t>FY32</t>
  </si>
  <si>
    <t xml:space="preserve">Notes:  The BS in Analytics requires 78 credits in the major. We assume students will take a number of 3-credit courses each academic year with more courses in their degree program as they move into their 3rd and 4th years. </t>
  </si>
  <si>
    <t>Classrooms on campus will be utilized for the courses in this program. There are no unique classroomlassrooms needs. The courses are lecture, discussion, and project-based. The  classrooms in the new business building meet these needs.</t>
  </si>
  <si>
    <t>NSU, Analytics</t>
  </si>
  <si>
    <t>NSU, Analtyics</t>
  </si>
  <si>
    <t>FISCAL YEARS*</t>
  </si>
  <si>
    <t>1st Year</t>
  </si>
  <si>
    <t>2nd Year</t>
  </si>
  <si>
    <t>3rd Year</t>
  </si>
  <si>
    <t>4th Year</t>
  </si>
  <si>
    <t>5th Year</t>
  </si>
  <si>
    <t>6th Year</t>
  </si>
  <si>
    <t>ESTIMATES</t>
  </si>
  <si>
    <t>Students new to the university</t>
  </si>
  <si>
    <t>Students from other university programs</t>
  </si>
  <si>
    <t>Students off-campus or distance</t>
  </si>
  <si>
    <t>continuing students</t>
  </si>
  <si>
    <t>Total students in the program (fall)</t>
  </si>
  <si>
    <t>Program credit hours (major Courses)**</t>
  </si>
  <si>
    <t>Graduates</t>
  </si>
  <si>
    <t>*Do not include current fiscal year.</t>
  </si>
  <si>
    <t>**This is the total number of credit hours generated by students in the program in the required or elective program courses. Use the same numbers in Appendix B –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</si>
</sst>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_);_(* \(#,##0\);_(* &quot;-&quot;??_);_(@_)"/>
    <numFmt numFmtId="165" formatCode="0;\-0;\-\-;@"/>
  </numFmts>
  <fonts count="18" x14ac:knownFonts="1">
    <font>
      <sz val="11"/>
      <color theme="1"/>
      <name val="Calibri"/>
      <family val="2"/>
      <scheme val="minor"/>
    </font>
    <font>
      <sz val="11"/>
      <color theme="1"/>
      <name val="Calibri"/>
      <family val="2"/>
      <scheme val="minor"/>
    </font>
    <font>
      <b/>
      <sz val="11"/>
      <name val="Times New Roman"/>
      <family val="1"/>
    </font>
    <font>
      <b/>
      <i/>
      <sz val="11"/>
      <name val="Times New Roman"/>
      <family val="1"/>
    </font>
    <font>
      <sz val="11"/>
      <name val="Times New Roman"/>
      <family val="1"/>
    </font>
    <font>
      <i/>
      <sz val="11"/>
      <name val="Times New Roman"/>
      <family val="1"/>
    </font>
    <font>
      <sz val="11"/>
      <color theme="1"/>
      <name val="Times New Roman"/>
      <family val="1"/>
    </font>
    <font>
      <b/>
      <sz val="12"/>
      <color indexed="8"/>
      <name val="Times New Roman"/>
      <family val="1"/>
    </font>
    <font>
      <i/>
      <sz val="11"/>
      <color theme="1"/>
      <name val="Times New Roman"/>
      <family val="1"/>
    </font>
    <font>
      <sz val="8"/>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6"/>
      <color theme="1"/>
      <name val="Times New Roman"/>
      <family val="1"/>
    </font>
    <font>
      <sz val="12"/>
      <color theme="1"/>
      <name val="Times New Roman"/>
      <family val="1"/>
    </font>
    <font>
      <sz val="14"/>
      <color theme="1"/>
      <name val="Times New Roman"/>
      <family val="1"/>
    </font>
    <font>
      <b/>
      <sz val="14"/>
      <color theme="1"/>
      <name val="Times New Roman"/>
      <family val="1"/>
    </font>
    <font>
      <i/>
      <sz val="10"/>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D5EAFF"/>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dashed">
        <color indexed="64"/>
      </right>
      <top/>
      <bottom/>
      <diagonal/>
    </border>
    <border>
      <left style="dashed">
        <color indexed="64"/>
      </left>
      <right style="dashed">
        <color indexed="64"/>
      </right>
      <top/>
      <bottom/>
      <diagonal/>
    </border>
    <border>
      <left style="medium">
        <color indexed="64"/>
      </left>
      <right style="thin">
        <color indexed="64"/>
      </right>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69">
    <xf numFmtId="0" fontId="0" fillId="0" borderId="0" xfId="0"/>
    <xf numFmtId="0" fontId="2" fillId="0" borderId="0" xfId="0" applyFont="1"/>
    <xf numFmtId="0" fontId="3" fillId="0" borderId="0" xfId="0" applyFont="1" applyAlignment="1">
      <alignment horizontal="left"/>
    </xf>
    <xf numFmtId="0" fontId="2"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2" borderId="0" xfId="0" applyFont="1" applyFill="1"/>
    <xf numFmtId="0" fontId="4" fillId="2" borderId="0" xfId="0" applyFont="1" applyFill="1" applyAlignment="1">
      <alignment horizontal="center"/>
    </xf>
    <xf numFmtId="43" fontId="4" fillId="2" borderId="0" xfId="1" applyFont="1" applyFill="1" applyAlignment="1">
      <alignment horizontal="left" indent="1"/>
    </xf>
    <xf numFmtId="164" fontId="4" fillId="2" borderId="0" xfId="1" applyNumberFormat="1" applyFont="1" applyFill="1"/>
    <xf numFmtId="0" fontId="4" fillId="0" borderId="0" xfId="0" applyFont="1" applyAlignment="1">
      <alignment horizontal="left" indent="1"/>
    </xf>
    <xf numFmtId="0" fontId="4" fillId="0" borderId="0" xfId="0" applyFont="1" applyAlignment="1">
      <alignment horizontal="left" indent="3"/>
    </xf>
    <xf numFmtId="2" fontId="5" fillId="3" borderId="2" xfId="0" applyNumberFormat="1" applyFont="1" applyFill="1" applyBorder="1" applyAlignment="1">
      <alignment horizontal="center"/>
    </xf>
    <xf numFmtId="2" fontId="5" fillId="0" borderId="2" xfId="0" applyNumberFormat="1" applyFont="1" applyBorder="1" applyAlignment="1">
      <alignment horizontal="center"/>
    </xf>
    <xf numFmtId="164" fontId="4" fillId="3" borderId="1" xfId="1" applyNumberFormat="1" applyFont="1" applyFill="1" applyBorder="1"/>
    <xf numFmtId="164" fontId="4" fillId="0" borderId="1" xfId="1" applyNumberFormat="1" applyFont="1" applyFill="1" applyBorder="1"/>
    <xf numFmtId="164" fontId="2" fillId="0" borderId="1" xfId="1" applyNumberFormat="1" applyFont="1" applyFill="1" applyBorder="1"/>
    <xf numFmtId="6" fontId="4" fillId="0" borderId="0" xfId="0" applyNumberFormat="1" applyFont="1"/>
    <xf numFmtId="43" fontId="4" fillId="0" borderId="0" xfId="1" applyFont="1" applyFill="1" applyAlignment="1">
      <alignment horizontal="left" indent="1"/>
    </xf>
    <xf numFmtId="164" fontId="4" fillId="0" borderId="0" xfId="1" applyNumberFormat="1" applyFont="1" applyFill="1"/>
    <xf numFmtId="1" fontId="5" fillId="0" borderId="2" xfId="0" applyNumberFormat="1" applyFont="1" applyBorder="1" applyAlignment="1">
      <alignment horizontal="center"/>
    </xf>
    <xf numFmtId="9" fontId="4" fillId="0" borderId="0" xfId="2" applyFont="1" applyFill="1" applyBorder="1"/>
    <xf numFmtId="164" fontId="2" fillId="3" borderId="1" xfId="1" applyNumberFormat="1" applyFont="1" applyFill="1" applyBorder="1"/>
    <xf numFmtId="0" fontId="4" fillId="4" borderId="0" xfId="0" applyFont="1" applyFill="1"/>
    <xf numFmtId="0" fontId="4" fillId="2" borderId="0" xfId="0" applyFont="1" applyFill="1" applyAlignment="1">
      <alignment horizontal="center" wrapText="1"/>
    </xf>
    <xf numFmtId="0" fontId="4" fillId="0" borderId="0" xfId="0" applyFont="1" applyAlignment="1">
      <alignment vertical="top" wrapText="1"/>
    </xf>
    <xf numFmtId="0" fontId="3" fillId="3" borderId="0" xfId="0" applyFont="1" applyFill="1"/>
    <xf numFmtId="0" fontId="2" fillId="3" borderId="0" xfId="0" applyFont="1" applyFill="1" applyAlignment="1">
      <alignment horizontal="left" indent="1"/>
    </xf>
    <xf numFmtId="0" fontId="2" fillId="3" borderId="0" xfId="0" applyFont="1" applyFill="1"/>
    <xf numFmtId="0" fontId="2" fillId="3" borderId="0" xfId="0" applyFont="1" applyFill="1" applyAlignment="1">
      <alignment horizontal="left" indent="3"/>
    </xf>
    <xf numFmtId="2" fontId="3" fillId="3" borderId="2" xfId="0" applyNumberFormat="1" applyFont="1" applyFill="1" applyBorder="1" applyAlignment="1">
      <alignment horizontal="center"/>
    </xf>
    <xf numFmtId="1" fontId="3" fillId="3" borderId="2" xfId="0" applyNumberFormat="1" applyFont="1" applyFill="1" applyBorder="1" applyAlignment="1">
      <alignment horizontal="center"/>
    </xf>
    <xf numFmtId="0" fontId="2" fillId="0" borderId="0" xfId="0" applyFont="1" applyAlignment="1">
      <alignment horizontal="center" wrapText="1"/>
    </xf>
    <xf numFmtId="0" fontId="2" fillId="4" borderId="0" xfId="0" applyFont="1" applyFill="1"/>
    <xf numFmtId="0" fontId="6" fillId="0" borderId="0" xfId="0" applyFont="1"/>
    <xf numFmtId="0" fontId="2" fillId="3" borderId="0" xfId="0" applyFont="1" applyFill="1" applyAlignment="1">
      <alignment horizontal="center" wrapText="1"/>
    </xf>
    <xf numFmtId="0" fontId="4" fillId="0" borderId="0" xfId="0" applyFont="1" applyAlignment="1">
      <alignment horizontal="right"/>
    </xf>
    <xf numFmtId="0" fontId="2" fillId="3" borderId="0" xfId="0" applyFont="1" applyFill="1" applyAlignment="1">
      <alignment horizontal="right"/>
    </xf>
    <xf numFmtId="0" fontId="5" fillId="0" borderId="0" xfId="0" applyFont="1"/>
    <xf numFmtId="0" fontId="8" fillId="0" borderId="0" xfId="0" applyFont="1"/>
    <xf numFmtId="0" fontId="2" fillId="0" borderId="0" xfId="0" applyFont="1" applyAlignment="1">
      <alignment horizontal="right"/>
    </xf>
    <xf numFmtId="0" fontId="2" fillId="4" borderId="0" xfId="0" applyFont="1" applyFill="1" applyAlignment="1">
      <alignment horizontal="left" indent="1"/>
    </xf>
    <xf numFmtId="0" fontId="2" fillId="4" borderId="0" xfId="0" applyFont="1" applyFill="1" applyAlignment="1">
      <alignment horizontal="left" indent="3"/>
    </xf>
    <xf numFmtId="2" fontId="3" fillId="4" borderId="2" xfId="0" applyNumberFormat="1" applyFont="1" applyFill="1" applyBorder="1" applyAlignment="1">
      <alignment horizontal="center"/>
    </xf>
    <xf numFmtId="1" fontId="3" fillId="4" borderId="2" xfId="0" applyNumberFormat="1" applyFont="1" applyFill="1" applyBorder="1" applyAlignment="1">
      <alignment horizontal="center"/>
    </xf>
    <xf numFmtId="164" fontId="2" fillId="4" borderId="1" xfId="1" applyNumberFormat="1" applyFont="1" applyFill="1" applyBorder="1"/>
    <xf numFmtId="0" fontId="2" fillId="4" borderId="0" xfId="0" applyFont="1" applyFill="1" applyAlignment="1">
      <alignment horizontal="right"/>
    </xf>
    <xf numFmtId="0" fontId="3" fillId="3" borderId="0" xfId="0" applyFont="1" applyFill="1" applyAlignment="1">
      <alignment horizontal="left" indent="1"/>
    </xf>
    <xf numFmtId="164" fontId="4" fillId="4" borderId="1" xfId="1" applyNumberFormat="1" applyFont="1" applyFill="1" applyBorder="1"/>
    <xf numFmtId="164" fontId="4" fillId="4" borderId="2" xfId="1" applyNumberFormat="1" applyFont="1" applyFill="1" applyBorder="1"/>
    <xf numFmtId="164" fontId="4" fillId="4" borderId="3" xfId="1" applyNumberFormat="1" applyFont="1" applyFill="1" applyBorder="1"/>
    <xf numFmtId="164" fontId="2" fillId="4" borderId="2" xfId="1" applyNumberFormat="1" applyFont="1" applyFill="1" applyBorder="1"/>
    <xf numFmtId="164" fontId="2" fillId="4" borderId="3" xfId="1" applyNumberFormat="1" applyFont="1" applyFill="1" applyBorder="1"/>
    <xf numFmtId="164" fontId="2" fillId="4" borderId="4" xfId="1" applyNumberFormat="1" applyFont="1" applyFill="1" applyBorder="1"/>
    <xf numFmtId="164" fontId="2" fillId="4" borderId="5" xfId="1" applyNumberFormat="1" applyFont="1" applyFill="1" applyBorder="1"/>
    <xf numFmtId="0" fontId="6" fillId="0" borderId="0" xfId="0" applyFont="1" applyAlignment="1">
      <alignment horizontal="left"/>
    </xf>
    <xf numFmtId="0" fontId="3" fillId="0" borderId="0" xfId="0" applyFont="1" applyAlignment="1">
      <alignment horizontal="left" indent="3"/>
    </xf>
    <xf numFmtId="0" fontId="4" fillId="0" borderId="0" xfId="0" applyFont="1" applyAlignment="1">
      <alignment horizontal="left" indent="5"/>
    </xf>
    <xf numFmtId="2" fontId="3" fillId="0" borderId="2" xfId="0" applyNumberFormat="1" applyFont="1" applyBorder="1" applyAlignment="1">
      <alignment horizontal="center"/>
    </xf>
    <xf numFmtId="1" fontId="3" fillId="0" borderId="2" xfId="0" applyNumberFormat="1" applyFont="1" applyBorder="1" applyAlignment="1">
      <alignment horizontal="center"/>
    </xf>
    <xf numFmtId="164" fontId="2" fillId="0" borderId="2" xfId="1" applyNumberFormat="1" applyFont="1" applyFill="1" applyBorder="1"/>
    <xf numFmtId="164" fontId="2" fillId="0" borderId="3" xfId="1" applyNumberFormat="1" applyFont="1" applyFill="1" applyBorder="1"/>
    <xf numFmtId="164" fontId="4" fillId="0" borderId="0" xfId="0" applyNumberFormat="1" applyFont="1"/>
    <xf numFmtId="164" fontId="2" fillId="3" borderId="3" xfId="1" applyNumberFormat="1" applyFont="1" applyFill="1" applyBorder="1"/>
    <xf numFmtId="0" fontId="2" fillId="3" borderId="10" xfId="0" applyFont="1" applyFill="1" applyBorder="1" applyAlignment="1">
      <alignment horizontal="left"/>
    </xf>
    <xf numFmtId="0" fontId="2" fillId="3" borderId="0" xfId="0" applyFont="1" applyFill="1" applyAlignment="1">
      <alignment horizontal="left"/>
    </xf>
    <xf numFmtId="0" fontId="4" fillId="3" borderId="0" xfId="0" applyFont="1" applyFill="1" applyAlignment="1">
      <alignment horizontal="center"/>
    </xf>
    <xf numFmtId="0" fontId="4" fillId="3" borderId="11" xfId="0" applyFont="1" applyFill="1" applyBorder="1" applyAlignment="1">
      <alignment horizontal="center"/>
    </xf>
    <xf numFmtId="0" fontId="4" fillId="3" borderId="10" xfId="0" applyFont="1" applyFill="1" applyBorder="1"/>
    <xf numFmtId="0" fontId="4" fillId="3" borderId="0" xfId="0" applyFont="1" applyFill="1"/>
    <xf numFmtId="0" fontId="4" fillId="3" borderId="11" xfId="0" applyFont="1" applyFill="1" applyBorder="1"/>
    <xf numFmtId="0" fontId="2" fillId="3" borderId="10" xfId="0" applyFont="1" applyFill="1" applyBorder="1"/>
    <xf numFmtId="164" fontId="4" fillId="3" borderId="0" xfId="0" applyNumberFormat="1" applyFont="1" applyFill="1"/>
    <xf numFmtId="164" fontId="4" fillId="3" borderId="11" xfId="0" applyNumberFormat="1" applyFont="1" applyFill="1" applyBorder="1"/>
    <xf numFmtId="0" fontId="2" fillId="3" borderId="10" xfId="0" applyFont="1" applyFill="1" applyBorder="1" applyAlignment="1">
      <alignment horizontal="left" indent="3"/>
    </xf>
    <xf numFmtId="164" fontId="2" fillId="3" borderId="12" xfId="1" applyNumberFormat="1" applyFont="1" applyFill="1" applyBorder="1"/>
    <xf numFmtId="0" fontId="2" fillId="3" borderId="13" xfId="0" applyFont="1" applyFill="1" applyBorder="1" applyAlignment="1">
      <alignment horizontal="left" indent="3"/>
    </xf>
    <xf numFmtId="0" fontId="4" fillId="3" borderId="14" xfId="0" applyFont="1" applyFill="1" applyBorder="1"/>
    <xf numFmtId="164" fontId="2" fillId="3" borderId="6" xfId="1" applyNumberFormat="1" applyFont="1" applyFill="1" applyBorder="1"/>
    <xf numFmtId="0" fontId="2" fillId="0" borderId="0" xfId="0" applyFont="1" applyAlignment="1">
      <alignment wrapText="1"/>
    </xf>
    <xf numFmtId="0" fontId="7" fillId="0" borderId="0" xfId="0" applyFont="1"/>
    <xf numFmtId="0" fontId="0" fillId="0" borderId="0" xfId="0" applyAlignment="1">
      <alignment horizontal="center"/>
    </xf>
    <xf numFmtId="0" fontId="10" fillId="3" borderId="23" xfId="0" applyFont="1" applyFill="1" applyBorder="1"/>
    <xf numFmtId="0" fontId="10" fillId="3" borderId="24" xfId="0" applyFont="1" applyFill="1" applyBorder="1"/>
    <xf numFmtId="0" fontId="10" fillId="3" borderId="25" xfId="0" applyFont="1" applyFill="1" applyBorder="1"/>
    <xf numFmtId="0" fontId="10" fillId="0" borderId="0" xfId="0" applyFont="1"/>
    <xf numFmtId="0" fontId="6" fillId="5" borderId="0" xfId="0" applyFont="1" applyFill="1" applyAlignment="1">
      <alignment horizontal="left" vertical="top" wrapText="1"/>
    </xf>
    <xf numFmtId="0" fontId="6" fillId="5" borderId="0" xfId="0" applyFont="1" applyFill="1" applyAlignment="1">
      <alignment vertical="top" wrapText="1"/>
    </xf>
    <xf numFmtId="0" fontId="4" fillId="0" borderId="0" xfId="0" applyFont="1" applyAlignment="1">
      <alignment horizontal="left" vertical="top" wrapText="1"/>
    </xf>
    <xf numFmtId="0" fontId="4" fillId="0" borderId="0" xfId="0" applyFont="1" applyAlignment="1">
      <alignment horizontal="left" indent="6"/>
    </xf>
    <xf numFmtId="0" fontId="6" fillId="5" borderId="0" xfId="0" applyFont="1" applyFill="1"/>
    <xf numFmtId="2" fontId="6" fillId="5" borderId="0" xfId="0" applyNumberFormat="1" applyFont="1" applyFill="1"/>
    <xf numFmtId="0" fontId="3" fillId="3" borderId="7" xfId="0" applyFont="1" applyFill="1" applyBorder="1"/>
    <xf numFmtId="0" fontId="4" fillId="0" borderId="8" xfId="0" applyFont="1" applyBorder="1"/>
    <xf numFmtId="0" fontId="4" fillId="0" borderId="9" xfId="0" applyFont="1" applyBorder="1"/>
    <xf numFmtId="0" fontId="4" fillId="0" borderId="10" xfId="0" applyFont="1" applyBorder="1" applyAlignment="1">
      <alignment horizontal="left" indent="6"/>
    </xf>
    <xf numFmtId="164" fontId="4" fillId="0" borderId="12" xfId="1" applyNumberFormat="1" applyFont="1" applyFill="1" applyBorder="1"/>
    <xf numFmtId="0" fontId="2" fillId="0" borderId="13" xfId="0" applyFont="1" applyBorder="1" applyAlignment="1">
      <alignment horizontal="right"/>
    </xf>
    <xf numFmtId="0" fontId="4" fillId="0" borderId="14" xfId="0" applyFont="1" applyBorder="1"/>
    <xf numFmtId="164" fontId="2" fillId="4" borderId="26" xfId="1" applyNumberFormat="1" applyFont="1" applyFill="1" applyBorder="1"/>
    <xf numFmtId="164" fontId="2" fillId="4" borderId="27" xfId="1" applyNumberFormat="1" applyFont="1" applyFill="1" applyBorder="1"/>
    <xf numFmtId="0" fontId="12" fillId="5" borderId="0" xfId="3" applyFill="1" applyAlignment="1">
      <alignment horizontal="left"/>
    </xf>
    <xf numFmtId="0" fontId="6" fillId="5" borderId="0" xfId="0" applyFont="1" applyFill="1" applyAlignment="1">
      <alignment horizontal="left"/>
    </xf>
    <xf numFmtId="0" fontId="3" fillId="3" borderId="0" xfId="0" applyFont="1" applyFill="1" applyAlignment="1">
      <alignment horizontal="left" indent="2"/>
    </xf>
    <xf numFmtId="1" fontId="2" fillId="3" borderId="0" xfId="0" applyNumberFormat="1" applyFont="1" applyFill="1"/>
    <xf numFmtId="0" fontId="7" fillId="0" borderId="0" xfId="0" applyFont="1" applyAlignment="1">
      <alignment horizont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7" xfId="0" applyFont="1" applyBorder="1" applyAlignment="1">
      <alignment horizontal="left" vertical="top"/>
    </xf>
    <xf numFmtId="0" fontId="11" fillId="0" borderId="18" xfId="0" applyFont="1" applyBorder="1" applyAlignment="1">
      <alignment horizontal="left" vertical="top"/>
    </xf>
    <xf numFmtId="0" fontId="11" fillId="0" borderId="0" xfId="0" applyFont="1" applyAlignment="1">
      <alignment horizontal="left" vertical="top"/>
    </xf>
    <xf numFmtId="0" fontId="11" fillId="0" borderId="19" xfId="0" applyFont="1" applyBorder="1" applyAlignment="1">
      <alignment horizontal="left" vertical="top"/>
    </xf>
    <xf numFmtId="0" fontId="11" fillId="0" borderId="20" xfId="0" applyFont="1" applyBorder="1" applyAlignment="1">
      <alignment horizontal="left" vertical="top"/>
    </xf>
    <xf numFmtId="0" fontId="11" fillId="0" borderId="21" xfId="0" applyFont="1" applyBorder="1" applyAlignment="1">
      <alignment horizontal="left" vertical="top"/>
    </xf>
    <xf numFmtId="0" fontId="11" fillId="0" borderId="22" xfId="0" applyFont="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0" xfId="0" applyFont="1" applyAlignment="1">
      <alignment horizontal="left" vertical="top" wrapText="1"/>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0" fillId="3" borderId="23" xfId="0" applyFont="1" applyFill="1" applyBorder="1" applyAlignment="1">
      <alignment horizontal="center"/>
    </xf>
    <xf numFmtId="0" fontId="10" fillId="3" borderId="24" xfId="0" applyFont="1" applyFill="1" applyBorder="1" applyAlignment="1">
      <alignment horizontal="center"/>
    </xf>
    <xf numFmtId="0" fontId="10" fillId="3" borderId="25" xfId="0" applyFont="1" applyFill="1" applyBorder="1" applyAlignment="1">
      <alignment horizontal="center"/>
    </xf>
    <xf numFmtId="0" fontId="4" fillId="0" borderId="0" xfId="0" applyFont="1" applyAlignment="1">
      <alignment horizontal="left" vertical="top" wrapText="1"/>
    </xf>
    <xf numFmtId="0" fontId="2" fillId="0" borderId="0" xfId="0" applyFont="1" applyAlignment="1">
      <alignment horizontal="center" wrapText="1"/>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7" fillId="0" borderId="0" xfId="0" applyFont="1" applyAlignment="1">
      <alignment horizontal="center"/>
    </xf>
    <xf numFmtId="0" fontId="6" fillId="5" borderId="0" xfId="0" applyFont="1" applyFill="1" applyAlignment="1">
      <alignment horizontal="left" vertical="top" wrapText="1"/>
    </xf>
    <xf numFmtId="0" fontId="4" fillId="2" borderId="0" xfId="0" applyFont="1" applyFill="1" applyAlignment="1">
      <alignment horizontal="center"/>
    </xf>
    <xf numFmtId="0" fontId="6" fillId="6" borderId="28" xfId="0" applyFont="1" applyFill="1" applyBorder="1"/>
    <xf numFmtId="0" fontId="13" fillId="7" borderId="29" xfId="0" applyFont="1" applyFill="1" applyBorder="1" applyAlignment="1" applyProtection="1">
      <alignment horizontal="center"/>
      <protection locked="0"/>
    </xf>
    <xf numFmtId="0" fontId="13" fillId="7" borderId="30" xfId="0" applyFont="1" applyFill="1" applyBorder="1" applyAlignment="1" applyProtection="1">
      <alignment horizontal="center"/>
      <protection locked="0"/>
    </xf>
    <xf numFmtId="0" fontId="13" fillId="7" borderId="31" xfId="0" applyFont="1" applyFill="1" applyBorder="1" applyAlignment="1" applyProtection="1">
      <alignment horizontal="center"/>
      <protection locked="0"/>
    </xf>
    <xf numFmtId="0" fontId="6" fillId="6" borderId="32" xfId="0" applyFont="1" applyFill="1" applyBorder="1"/>
    <xf numFmtId="0" fontId="14" fillId="8" borderId="33" xfId="0" applyFont="1" applyFill="1" applyBorder="1" applyAlignment="1">
      <alignment horizontal="center"/>
    </xf>
    <xf numFmtId="0" fontId="14" fillId="8" borderId="34" xfId="0" applyFont="1" applyFill="1" applyBorder="1" applyAlignment="1">
      <alignment horizontal="center"/>
    </xf>
    <xf numFmtId="0" fontId="14" fillId="8" borderId="11" xfId="0" applyFont="1" applyFill="1" applyBorder="1" applyAlignment="1">
      <alignment horizontal="center"/>
    </xf>
    <xf numFmtId="0" fontId="13" fillId="6" borderId="35" xfId="0" applyFont="1" applyFill="1" applyBorder="1" applyAlignment="1" applyProtection="1">
      <alignment horizontal="center"/>
      <protection locked="0"/>
    </xf>
    <xf numFmtId="0" fontId="15" fillId="8" borderId="36" xfId="0" applyFont="1" applyFill="1" applyBorder="1" applyAlignment="1">
      <alignment horizontal="center"/>
    </xf>
    <xf numFmtId="0" fontId="15" fillId="8" borderId="37" xfId="0" applyFont="1" applyFill="1" applyBorder="1" applyAlignment="1">
      <alignment horizontal="center"/>
    </xf>
    <xf numFmtId="0" fontId="15" fillId="8" borderId="38" xfId="0" applyFont="1" applyFill="1" applyBorder="1" applyAlignment="1">
      <alignment horizontal="center"/>
    </xf>
    <xf numFmtId="0" fontId="15" fillId="0" borderId="32" xfId="0" applyFont="1" applyBorder="1" applyProtection="1">
      <protection locked="0"/>
    </xf>
    <xf numFmtId="165" fontId="15" fillId="0" borderId="33" xfId="0" applyNumberFormat="1" applyFont="1" applyBorder="1" applyAlignment="1">
      <alignment horizontal="center"/>
    </xf>
    <xf numFmtId="165" fontId="15" fillId="0" borderId="34" xfId="0" applyNumberFormat="1" applyFont="1" applyBorder="1" applyAlignment="1">
      <alignment horizontal="center"/>
    </xf>
    <xf numFmtId="165" fontId="15" fillId="0" borderId="11" xfId="0" applyNumberFormat="1" applyFont="1" applyBorder="1" applyAlignment="1">
      <alignment horizontal="center"/>
    </xf>
    <xf numFmtId="0" fontId="16" fillId="0" borderId="39" xfId="0" applyFont="1" applyBorder="1" applyAlignment="1" applyProtection="1">
      <alignment horizontal="right"/>
      <protection locked="0"/>
    </xf>
    <xf numFmtId="165" fontId="16" fillId="0" borderId="40" xfId="0" applyNumberFormat="1" applyFont="1" applyBorder="1" applyAlignment="1">
      <alignment horizontal="center" vertical="center"/>
    </xf>
    <xf numFmtId="165" fontId="16" fillId="0" borderId="41" xfId="0" applyNumberFormat="1" applyFont="1" applyBorder="1" applyAlignment="1">
      <alignment horizontal="center" vertical="center"/>
    </xf>
    <xf numFmtId="165" fontId="16" fillId="0" borderId="42" xfId="0" applyNumberFormat="1" applyFont="1" applyBorder="1" applyAlignment="1">
      <alignment horizontal="center" vertical="center"/>
    </xf>
    <xf numFmtId="0" fontId="15" fillId="0" borderId="10" xfId="0" applyFont="1" applyBorder="1" applyProtection="1">
      <protection locked="0"/>
    </xf>
    <xf numFmtId="165" fontId="15" fillId="0" borderId="43" xfId="0" applyNumberFormat="1" applyFont="1" applyBorder="1" applyAlignment="1">
      <alignment horizontal="center"/>
    </xf>
    <xf numFmtId="0" fontId="0" fillId="0" borderId="13" xfId="0" applyBorder="1" applyProtection="1">
      <protection locked="0"/>
    </xf>
    <xf numFmtId="0" fontId="15" fillId="0" borderId="44" xfId="0" applyFont="1" applyBorder="1"/>
    <xf numFmtId="0" fontId="15" fillId="0" borderId="45" xfId="0" applyFont="1" applyBorder="1"/>
    <xf numFmtId="0" fontId="6" fillId="0" borderId="46" xfId="0" applyFont="1" applyBorder="1"/>
    <xf numFmtId="0" fontId="17" fillId="0" borderId="10" xfId="0" applyFont="1" applyBorder="1" applyAlignment="1" applyProtection="1">
      <alignment horizontal="left" indent="2"/>
      <protection locked="0"/>
    </xf>
    <xf numFmtId="0" fontId="17" fillId="0" borderId="0" xfId="0" applyFont="1" applyAlignment="1" applyProtection="1">
      <alignment horizontal="left" indent="2"/>
      <protection locked="0"/>
    </xf>
    <xf numFmtId="0" fontId="17" fillId="0" borderId="11" xfId="0" applyFont="1" applyBorder="1" applyAlignment="1" applyProtection="1">
      <alignment horizontal="left" indent="2"/>
      <protection locked="0"/>
    </xf>
    <xf numFmtId="0" fontId="17" fillId="0" borderId="13" xfId="0" applyFont="1" applyBorder="1" applyAlignment="1" applyProtection="1">
      <alignment horizontal="left" wrapText="1" indent="2"/>
      <protection locked="0"/>
    </xf>
    <xf numFmtId="0" fontId="17" fillId="0" borderId="14" xfId="0" applyFont="1" applyBorder="1" applyAlignment="1" applyProtection="1">
      <alignment horizontal="left" wrapText="1" indent="2"/>
      <protection locked="0"/>
    </xf>
    <xf numFmtId="0" fontId="17" fillId="0" borderId="46" xfId="0" applyFont="1" applyBorder="1" applyAlignment="1" applyProtection="1">
      <alignment horizontal="left" wrapText="1" indent="2"/>
      <protection locked="0"/>
    </xf>
    <xf numFmtId="0" fontId="0" fillId="0" borderId="0" xfId="0"/>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dbor.edu/student-information/Pages/Tuition-and-Fees.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B0D7D-F74E-4E76-B0A4-BDBF89F4B6C8}">
  <sheetPr>
    <tabColor theme="4" tint="0.79998168889431442"/>
    <pageSetUpPr fitToPage="1"/>
  </sheetPr>
  <dimension ref="A1:N57"/>
  <sheetViews>
    <sheetView zoomScale="157" zoomScaleNormal="80" workbookViewId="0">
      <pane ySplit="11" topLeftCell="A12" activePane="bottomLeft" state="frozen"/>
      <selection pane="bottomLeft" activeCell="B1" sqref="B1:I1"/>
    </sheetView>
  </sheetViews>
  <sheetFormatPr defaultColWidth="9.140625" defaultRowHeight="15" x14ac:dyDescent="0.25"/>
  <cols>
    <col min="1" max="1" width="1.42578125" style="35" customWidth="1"/>
    <col min="2" max="2" width="56.5703125" style="35" customWidth="1"/>
    <col min="3" max="3" width="2.42578125" style="35" customWidth="1"/>
    <col min="4" max="9" width="11.140625" style="35" customWidth="1"/>
    <col min="10" max="10" width="3.42578125" style="35" customWidth="1"/>
    <col min="11" max="14" width="19.42578125" style="56" customWidth="1"/>
    <col min="15" max="16384" width="9.140625" style="35"/>
  </cols>
  <sheetData>
    <row r="1" spans="1:14" x14ac:dyDescent="0.25">
      <c r="A1" s="1"/>
      <c r="B1" s="129" t="s">
        <v>137</v>
      </c>
      <c r="C1" s="129"/>
      <c r="D1" s="129"/>
      <c r="E1" s="129"/>
      <c r="F1" s="129"/>
      <c r="G1" s="129"/>
      <c r="H1" s="129"/>
      <c r="I1" s="129"/>
      <c r="J1" s="1"/>
    </row>
    <row r="2" spans="1:14" ht="7.5" customHeight="1" thickBot="1" x14ac:dyDescent="0.3">
      <c r="A2" s="1"/>
      <c r="B2" s="33"/>
      <c r="C2" s="33"/>
      <c r="D2" s="33"/>
      <c r="E2" s="33"/>
      <c r="F2" s="33"/>
      <c r="G2" s="33"/>
      <c r="H2" s="33"/>
      <c r="I2" s="33"/>
      <c r="J2" s="1"/>
    </row>
    <row r="3" spans="1:14" ht="15.75" customHeight="1" x14ac:dyDescent="0.25">
      <c r="A3" s="1"/>
      <c r="B3" s="130" t="s">
        <v>62</v>
      </c>
      <c r="C3" s="131"/>
      <c r="D3" s="131"/>
      <c r="E3" s="131"/>
      <c r="F3" s="131"/>
      <c r="G3" s="131"/>
      <c r="H3" s="131"/>
      <c r="I3" s="132"/>
      <c r="J3" s="1"/>
      <c r="K3" s="134" t="s">
        <v>94</v>
      </c>
      <c r="L3" s="134"/>
      <c r="M3" s="134"/>
      <c r="N3" s="134"/>
    </row>
    <row r="4" spans="1:14" x14ac:dyDescent="0.25">
      <c r="A4" s="2"/>
      <c r="B4" s="65"/>
      <c r="C4" s="66"/>
      <c r="D4" s="67" t="s">
        <v>0</v>
      </c>
      <c r="E4" s="67" t="s">
        <v>1</v>
      </c>
      <c r="F4" s="67" t="s">
        <v>2</v>
      </c>
      <c r="G4" s="67" t="s">
        <v>3</v>
      </c>
      <c r="H4" s="67" t="s">
        <v>4</v>
      </c>
      <c r="I4" s="68" t="s">
        <v>5</v>
      </c>
      <c r="J4" s="6"/>
      <c r="K4" s="134" t="s">
        <v>95</v>
      </c>
      <c r="L4" s="134"/>
      <c r="M4" s="134"/>
      <c r="N4" s="134"/>
    </row>
    <row r="5" spans="1:14" x14ac:dyDescent="0.25">
      <c r="A5" s="6"/>
      <c r="B5" s="69"/>
      <c r="C5" s="70"/>
      <c r="D5" s="67" t="s">
        <v>81</v>
      </c>
      <c r="E5" s="67" t="s">
        <v>82</v>
      </c>
      <c r="F5" s="67" t="s">
        <v>83</v>
      </c>
      <c r="G5" s="67" t="s">
        <v>132</v>
      </c>
      <c r="H5" s="67" t="s">
        <v>133</v>
      </c>
      <c r="I5" s="68" t="s">
        <v>134</v>
      </c>
      <c r="J5" s="6"/>
      <c r="K5" s="134" t="s">
        <v>96</v>
      </c>
      <c r="L5" s="134"/>
      <c r="M5" s="134"/>
      <c r="N5" s="134"/>
    </row>
    <row r="6" spans="1:14" x14ac:dyDescent="0.25">
      <c r="A6" s="6"/>
      <c r="B6" s="69"/>
      <c r="C6" s="70"/>
      <c r="D6" s="70"/>
      <c r="E6" s="70"/>
      <c r="F6" s="70"/>
      <c r="G6" s="70"/>
      <c r="H6" s="70"/>
      <c r="I6" s="71"/>
      <c r="J6" s="6"/>
      <c r="K6" s="134" t="s">
        <v>97</v>
      </c>
      <c r="L6" s="134"/>
      <c r="M6" s="134"/>
      <c r="N6" s="134"/>
    </row>
    <row r="7" spans="1:14" x14ac:dyDescent="0.25">
      <c r="A7" s="6"/>
      <c r="B7" s="72" t="s">
        <v>75</v>
      </c>
      <c r="C7" s="70"/>
      <c r="D7" s="73">
        <f>SUM(D20)</f>
        <v>23585.58</v>
      </c>
      <c r="E7" s="73">
        <f t="shared" ref="E7:I7" si="0">SUM(E20)</f>
        <v>50315.903999999995</v>
      </c>
      <c r="F7" s="73">
        <f t="shared" si="0"/>
        <v>84908.088000000003</v>
      </c>
      <c r="G7" s="73">
        <f t="shared" si="0"/>
        <v>108493.66800000001</v>
      </c>
      <c r="H7" s="73">
        <f t="shared" si="0"/>
        <v>138368.736</v>
      </c>
      <c r="I7" s="74">
        <f t="shared" si="0"/>
        <v>165885.24600000001</v>
      </c>
      <c r="J7" s="6"/>
      <c r="K7" s="134" t="s">
        <v>98</v>
      </c>
      <c r="L7" s="134"/>
      <c r="M7" s="134"/>
      <c r="N7" s="134"/>
    </row>
    <row r="8" spans="1:14" x14ac:dyDescent="0.25">
      <c r="A8" s="6"/>
      <c r="B8" s="72" t="s">
        <v>51</v>
      </c>
      <c r="C8" s="70"/>
      <c r="D8" s="73">
        <f>SUM(D42)</f>
        <v>16613.625</v>
      </c>
      <c r="E8" s="73">
        <f t="shared" ref="E8:I8" si="1">SUM(E42)</f>
        <v>16613.625</v>
      </c>
      <c r="F8" s="73">
        <f t="shared" si="1"/>
        <v>20102.564999999999</v>
      </c>
      <c r="G8" s="73">
        <f t="shared" si="1"/>
        <v>20102.564999999999</v>
      </c>
      <c r="H8" s="73">
        <f t="shared" si="1"/>
        <v>23592.584999999999</v>
      </c>
      <c r="I8" s="74">
        <f t="shared" si="1"/>
        <v>23592.584999999999</v>
      </c>
      <c r="J8" s="6"/>
      <c r="K8" s="87"/>
      <c r="L8" s="88"/>
      <c r="M8" s="88"/>
      <c r="N8" s="88"/>
    </row>
    <row r="9" spans="1:14" x14ac:dyDescent="0.25">
      <c r="A9" s="6"/>
      <c r="B9" s="75" t="s">
        <v>77</v>
      </c>
      <c r="C9" s="70"/>
      <c r="D9" s="23">
        <f>D7-D8</f>
        <v>6971.9550000000017</v>
      </c>
      <c r="E9" s="23">
        <f t="shared" ref="E9:I9" si="2">E7-E8</f>
        <v>33702.278999999995</v>
      </c>
      <c r="F9" s="23">
        <f t="shared" si="2"/>
        <v>64805.523000000001</v>
      </c>
      <c r="G9" s="23">
        <f t="shared" si="2"/>
        <v>88391.103000000003</v>
      </c>
      <c r="H9" s="23">
        <f t="shared" si="2"/>
        <v>114776.15100000001</v>
      </c>
      <c r="I9" s="76">
        <f t="shared" si="2"/>
        <v>142292.66100000002</v>
      </c>
      <c r="J9" s="6"/>
      <c r="K9" s="87"/>
      <c r="L9" s="88"/>
      <c r="M9" s="88"/>
      <c r="N9" s="88"/>
    </row>
    <row r="10" spans="1:14" ht="15.75" customHeight="1" thickBot="1" x14ac:dyDescent="0.3">
      <c r="A10" s="6"/>
      <c r="B10" s="72" t="s">
        <v>69</v>
      </c>
      <c r="C10" s="70"/>
      <c r="D10" s="73">
        <v>0</v>
      </c>
      <c r="E10" s="73">
        <f t="shared" ref="E10:I10" si="3">SUM(E54)</f>
        <v>0</v>
      </c>
      <c r="F10" s="73">
        <f t="shared" si="3"/>
        <v>0</v>
      </c>
      <c r="G10" s="73">
        <f t="shared" si="3"/>
        <v>0</v>
      </c>
      <c r="H10" s="73">
        <f t="shared" si="3"/>
        <v>0</v>
      </c>
      <c r="I10" s="74">
        <f t="shared" si="3"/>
        <v>0</v>
      </c>
      <c r="J10" s="6"/>
      <c r="K10" s="134" t="s">
        <v>99</v>
      </c>
      <c r="L10" s="134"/>
      <c r="M10" s="134"/>
      <c r="N10" s="134"/>
    </row>
    <row r="11" spans="1:14" ht="15.75" thickBot="1" x14ac:dyDescent="0.3">
      <c r="A11" s="6"/>
      <c r="B11" s="77" t="s">
        <v>78</v>
      </c>
      <c r="C11" s="78"/>
      <c r="D11" s="64">
        <f>SUM(D9:D10)</f>
        <v>6971.9550000000017</v>
      </c>
      <c r="E11" s="64">
        <f t="shared" ref="E11:I11" si="4">SUM(E9:E10)</f>
        <v>33702.278999999995</v>
      </c>
      <c r="F11" s="64">
        <f t="shared" si="4"/>
        <v>64805.523000000001</v>
      </c>
      <c r="G11" s="64">
        <f t="shared" si="4"/>
        <v>88391.103000000003</v>
      </c>
      <c r="H11" s="64">
        <f t="shared" si="4"/>
        <v>114776.15100000001</v>
      </c>
      <c r="I11" s="79">
        <f t="shared" si="4"/>
        <v>142292.66100000002</v>
      </c>
      <c r="J11" s="6"/>
      <c r="K11" s="134"/>
      <c r="L11" s="134"/>
      <c r="M11" s="134"/>
      <c r="N11" s="134"/>
    </row>
    <row r="12" spans="1:14" x14ac:dyDescent="0.25">
      <c r="A12" s="6"/>
      <c r="B12" s="6"/>
      <c r="C12" s="6"/>
      <c r="D12" s="6"/>
      <c r="E12" s="6"/>
      <c r="F12" s="6"/>
      <c r="G12" s="6"/>
      <c r="H12" s="6"/>
      <c r="I12" s="6"/>
      <c r="J12" s="6"/>
    </row>
    <row r="13" spans="1:14" ht="15.75" x14ac:dyDescent="0.25">
      <c r="A13" s="6"/>
      <c r="B13" s="133" t="s">
        <v>68</v>
      </c>
      <c r="C13" s="133"/>
      <c r="D13" s="133"/>
      <c r="E13" s="133"/>
      <c r="F13" s="133"/>
      <c r="G13" s="133"/>
      <c r="H13" s="133"/>
      <c r="I13" s="133"/>
      <c r="J13" s="6"/>
    </row>
    <row r="14" spans="1:14" x14ac:dyDescent="0.25">
      <c r="A14" s="2"/>
      <c r="B14" s="3"/>
      <c r="C14" s="3"/>
      <c r="D14" s="5" t="s">
        <v>0</v>
      </c>
      <c r="E14" s="5" t="s">
        <v>1</v>
      </c>
      <c r="F14" s="5" t="s">
        <v>2</v>
      </c>
      <c r="G14" s="5" t="s">
        <v>3</v>
      </c>
      <c r="H14" s="5" t="s">
        <v>4</v>
      </c>
      <c r="I14" s="5" t="s">
        <v>5</v>
      </c>
      <c r="J14" s="6"/>
    </row>
    <row r="15" spans="1:14" x14ac:dyDescent="0.25">
      <c r="A15" s="6"/>
      <c r="B15" s="6"/>
      <c r="C15" s="6"/>
      <c r="D15" s="5" t="str">
        <f>D5</f>
        <v>FY27</v>
      </c>
      <c r="E15" s="5" t="str">
        <f t="shared" ref="E15:I15" si="5">E5</f>
        <v>FY28</v>
      </c>
      <c r="F15" s="5" t="str">
        <f t="shared" si="5"/>
        <v>FY29</v>
      </c>
      <c r="G15" s="5" t="str">
        <f t="shared" si="5"/>
        <v>FY30</v>
      </c>
      <c r="H15" s="5" t="str">
        <f t="shared" si="5"/>
        <v>FY31</v>
      </c>
      <c r="I15" s="5" t="str">
        <f t="shared" si="5"/>
        <v>FY32</v>
      </c>
      <c r="J15" s="6"/>
    </row>
    <row r="16" spans="1:14" x14ac:dyDescent="0.25">
      <c r="A16" s="6"/>
      <c r="B16" s="27" t="s">
        <v>63</v>
      </c>
      <c r="C16" s="6"/>
      <c r="D16" s="6"/>
      <c r="E16" s="6"/>
      <c r="F16" s="6"/>
      <c r="G16" s="6"/>
      <c r="H16" s="6"/>
      <c r="I16" s="6"/>
      <c r="J16" s="6"/>
    </row>
    <row r="17" spans="1:14" x14ac:dyDescent="0.25">
      <c r="A17" s="6"/>
      <c r="B17" s="104" t="s">
        <v>122</v>
      </c>
      <c r="C17" s="70"/>
      <c r="D17" s="105">
        <f>'1.Tuition&amp;Fee Rev Projections'!D22</f>
        <v>5</v>
      </c>
      <c r="E17" s="105">
        <f>'1.Tuition&amp;Fee Rev Projections'!E22</f>
        <v>11</v>
      </c>
      <c r="F17" s="105">
        <f>'1.Tuition&amp;Fee Rev Projections'!F22</f>
        <v>18</v>
      </c>
      <c r="G17" s="105">
        <f>'1.Tuition&amp;Fee Rev Projections'!G22</f>
        <v>23</v>
      </c>
      <c r="H17" s="105">
        <f>'1.Tuition&amp;Fee Rev Projections'!H22</f>
        <v>30</v>
      </c>
      <c r="I17" s="105">
        <f>'1.Tuition&amp;Fee Rev Projections'!I22</f>
        <v>37</v>
      </c>
      <c r="J17" s="6"/>
    </row>
    <row r="18" spans="1:14" x14ac:dyDescent="0.25">
      <c r="A18" s="6"/>
      <c r="B18" s="58" t="s">
        <v>119</v>
      </c>
      <c r="C18" s="6"/>
      <c r="D18" s="17">
        <f>SUM('1.Tuition&amp;Fee Rev Projections'!D60)</f>
        <v>20804.580000000002</v>
      </c>
      <c r="E18" s="17">
        <f>SUM('1.Tuition&amp;Fee Rev Projections'!E60)</f>
        <v>44383.103999999999</v>
      </c>
      <c r="F18" s="17">
        <f>SUM('1.Tuition&amp;Fee Rev Projections'!F60)</f>
        <v>74896.487999999998</v>
      </c>
      <c r="G18" s="17">
        <f>SUM('1.Tuition&amp;Fee Rev Projections'!G60)</f>
        <v>95701.067999999999</v>
      </c>
      <c r="H18" s="17">
        <f>SUM('1.Tuition&amp;Fee Rev Projections'!H60)</f>
        <v>122053.53600000001</v>
      </c>
      <c r="I18" s="17">
        <f>SUM('1.Tuition&amp;Fee Rev Projections'!I60)</f>
        <v>146325.546</v>
      </c>
      <c r="J18" s="6"/>
      <c r="K18" s="128" t="s">
        <v>24</v>
      </c>
      <c r="L18" s="128"/>
      <c r="M18" s="128"/>
      <c r="N18" s="128"/>
    </row>
    <row r="19" spans="1:14" ht="15.75" thickBot="1" x14ac:dyDescent="0.3">
      <c r="A19" s="6"/>
      <c r="B19" s="58" t="s">
        <v>64</v>
      </c>
      <c r="C19" s="6"/>
      <c r="D19" s="17">
        <f>SUM('1.Tuition&amp;Fee Rev Projections'!D61)</f>
        <v>2781</v>
      </c>
      <c r="E19" s="17">
        <f>SUM('1.Tuition&amp;Fee Rev Projections'!E61)</f>
        <v>5932.7999999999993</v>
      </c>
      <c r="F19" s="17">
        <f>SUM('1.Tuition&amp;Fee Rev Projections'!F61)</f>
        <v>10011.6</v>
      </c>
      <c r="G19" s="17">
        <f>SUM('1.Tuition&amp;Fee Rev Projections'!G61)</f>
        <v>12792.599999999999</v>
      </c>
      <c r="H19" s="17">
        <f>SUM('1.Tuition&amp;Fee Rev Projections'!H61)</f>
        <v>16315.199999999999</v>
      </c>
      <c r="I19" s="17">
        <f>SUM('1.Tuition&amp;Fee Rev Projections'!I61)</f>
        <v>19559.7</v>
      </c>
      <c r="J19" s="6"/>
      <c r="K19" s="128"/>
      <c r="L19" s="128"/>
      <c r="M19" s="128"/>
      <c r="N19" s="128"/>
    </row>
    <row r="20" spans="1:14" s="40" customFormat="1" ht="15.75" thickBot="1" x14ac:dyDescent="0.3">
      <c r="A20" s="39"/>
      <c r="B20" s="41" t="s">
        <v>65</v>
      </c>
      <c r="C20" s="6"/>
      <c r="D20" s="64">
        <f t="shared" ref="D20:I20" si="6">SUM(D18:D19)</f>
        <v>23585.58</v>
      </c>
      <c r="E20" s="64">
        <f t="shared" si="6"/>
        <v>50315.903999999995</v>
      </c>
      <c r="F20" s="64">
        <f t="shared" si="6"/>
        <v>84908.088000000003</v>
      </c>
      <c r="G20" s="64">
        <f t="shared" si="6"/>
        <v>108493.66800000001</v>
      </c>
      <c r="H20" s="64">
        <f t="shared" si="6"/>
        <v>138368.736</v>
      </c>
      <c r="I20" s="64">
        <f t="shared" si="6"/>
        <v>165885.24600000001</v>
      </c>
      <c r="J20" s="39"/>
      <c r="K20" s="128"/>
      <c r="L20" s="128"/>
      <c r="M20" s="128"/>
      <c r="N20" s="128"/>
    </row>
    <row r="21" spans="1:14" x14ac:dyDescent="0.25">
      <c r="A21" s="6"/>
      <c r="B21" s="6"/>
      <c r="C21" s="6"/>
      <c r="D21" s="6"/>
      <c r="E21" s="6"/>
      <c r="F21" s="6"/>
      <c r="G21" s="6"/>
      <c r="H21" s="6"/>
      <c r="I21" s="6"/>
      <c r="J21" s="6"/>
      <c r="K21" s="26"/>
      <c r="L21" s="26"/>
      <c r="M21" s="26"/>
      <c r="N21" s="26"/>
    </row>
    <row r="22" spans="1:14" x14ac:dyDescent="0.25">
      <c r="A22" s="6"/>
      <c r="B22" s="27" t="s">
        <v>51</v>
      </c>
      <c r="C22" s="6"/>
      <c r="D22" s="6"/>
      <c r="E22" s="6"/>
      <c r="F22" s="6"/>
      <c r="G22" s="6"/>
      <c r="H22" s="6"/>
      <c r="I22" s="6"/>
      <c r="J22" s="6"/>
      <c r="K22" s="26"/>
      <c r="L22" s="26"/>
      <c r="M22" s="26"/>
      <c r="N22" s="26"/>
    </row>
    <row r="23" spans="1:14" x14ac:dyDescent="0.25">
      <c r="A23" s="6"/>
      <c r="B23" s="57" t="s">
        <v>52</v>
      </c>
      <c r="C23" s="6"/>
      <c r="D23" s="6"/>
      <c r="E23" s="6"/>
      <c r="F23" s="6"/>
      <c r="G23" s="6"/>
      <c r="H23" s="6"/>
      <c r="I23" s="6"/>
      <c r="J23" s="6"/>
      <c r="L23" s="26"/>
      <c r="M23" s="26"/>
      <c r="N23" s="26"/>
    </row>
    <row r="24" spans="1:14" x14ac:dyDescent="0.25">
      <c r="A24" s="6"/>
      <c r="B24" s="58" t="s">
        <v>37</v>
      </c>
      <c r="C24" s="6"/>
      <c r="D24" s="59">
        <f>'2. Expense Detail-PerServ'!D71</f>
        <v>0.125</v>
      </c>
      <c r="E24" s="59">
        <f>'2. Expense Detail-PerServ'!E71</f>
        <v>0.125</v>
      </c>
      <c r="F24" s="59">
        <f>'2. Expense Detail-PerServ'!F71</f>
        <v>0.125</v>
      </c>
      <c r="G24" s="59">
        <f>'2. Expense Detail-PerServ'!G71</f>
        <v>0.125</v>
      </c>
      <c r="H24" s="59">
        <f>'2. Expense Detail-PerServ'!H71</f>
        <v>0.125</v>
      </c>
      <c r="I24" s="59">
        <f>'2. Expense Detail-PerServ'!I71</f>
        <v>0.125</v>
      </c>
      <c r="J24" s="6"/>
      <c r="K24" s="128" t="s">
        <v>24</v>
      </c>
      <c r="L24" s="128"/>
      <c r="M24" s="128"/>
      <c r="N24" s="128"/>
    </row>
    <row r="25" spans="1:14" x14ac:dyDescent="0.25">
      <c r="A25" s="6"/>
      <c r="B25" s="58" t="s">
        <v>38</v>
      </c>
      <c r="C25" s="6"/>
      <c r="D25" s="59">
        <f>'2. Expense Detail-PerServ'!D72</f>
        <v>0</v>
      </c>
      <c r="E25" s="59">
        <f>'2. Expense Detail-PerServ'!E72</f>
        <v>0</v>
      </c>
      <c r="F25" s="59">
        <f>'2. Expense Detail-PerServ'!F72</f>
        <v>0</v>
      </c>
      <c r="G25" s="59">
        <f>'2. Expense Detail-PerServ'!G72</f>
        <v>0</v>
      </c>
      <c r="H25" s="59">
        <f>'2. Expense Detail-PerServ'!H72</f>
        <v>0</v>
      </c>
      <c r="I25" s="59">
        <f>'2. Expense Detail-PerServ'!I72</f>
        <v>0</v>
      </c>
      <c r="J25" s="6"/>
      <c r="K25" s="128"/>
      <c r="L25" s="128"/>
      <c r="M25" s="128"/>
      <c r="N25" s="128"/>
    </row>
    <row r="26" spans="1:14" x14ac:dyDescent="0.25">
      <c r="A26" s="6"/>
      <c r="B26" s="58" t="s">
        <v>36</v>
      </c>
      <c r="C26" s="6"/>
      <c r="D26" s="60">
        <f>'2. Expense Detail-PerServ'!D73</f>
        <v>0</v>
      </c>
      <c r="E26" s="60">
        <f>'2. Expense Detail-PerServ'!E73</f>
        <v>0</v>
      </c>
      <c r="F26" s="60">
        <f>'2. Expense Detail-PerServ'!F73</f>
        <v>1</v>
      </c>
      <c r="G26" s="60">
        <f>'2. Expense Detail-PerServ'!G73</f>
        <v>1</v>
      </c>
      <c r="H26" s="60">
        <f>'2. Expense Detail-PerServ'!H73</f>
        <v>2</v>
      </c>
      <c r="I26" s="60">
        <f>'2. Expense Detail-PerServ'!I73</f>
        <v>2</v>
      </c>
      <c r="J26" s="6"/>
      <c r="K26" s="128"/>
      <c r="L26" s="128"/>
      <c r="M26" s="128"/>
      <c r="N26" s="128"/>
    </row>
    <row r="27" spans="1:14" x14ac:dyDescent="0.25">
      <c r="A27" s="6"/>
      <c r="B27" s="58" t="s">
        <v>31</v>
      </c>
      <c r="C27" s="6"/>
      <c r="D27" s="60">
        <f>'2. Expense Detail-PerServ'!D74</f>
        <v>0</v>
      </c>
      <c r="E27" s="60">
        <f>'2. Expense Detail-PerServ'!E74</f>
        <v>0</v>
      </c>
      <c r="F27" s="60">
        <f>'2. Expense Detail-PerServ'!F74</f>
        <v>0</v>
      </c>
      <c r="G27" s="60">
        <f>'2. Expense Detail-PerServ'!G74</f>
        <v>0</v>
      </c>
      <c r="H27" s="60">
        <f>'2. Expense Detail-PerServ'!H74</f>
        <v>0</v>
      </c>
      <c r="I27" s="60">
        <f>'2. Expense Detail-PerServ'!I74</f>
        <v>0</v>
      </c>
      <c r="J27" s="6"/>
      <c r="K27" s="128"/>
      <c r="L27" s="128"/>
      <c r="M27" s="128"/>
      <c r="N27" s="128"/>
    </row>
    <row r="28" spans="1:14" x14ac:dyDescent="0.25">
      <c r="A28" s="6"/>
      <c r="B28" s="58" t="s">
        <v>15</v>
      </c>
      <c r="C28" s="6"/>
      <c r="D28" s="17">
        <f>'2. Expense Detail-PerServ'!D75</f>
        <v>12500</v>
      </c>
      <c r="E28" s="17">
        <f>'2. Expense Detail-PerServ'!E75</f>
        <v>12500</v>
      </c>
      <c r="F28" s="17">
        <f>'2. Expense Detail-PerServ'!F75</f>
        <v>15730.5</v>
      </c>
      <c r="G28" s="17">
        <f>'2. Expense Detail-PerServ'!G75</f>
        <v>15730.5</v>
      </c>
      <c r="H28" s="17">
        <f>'2. Expense Detail-PerServ'!H75</f>
        <v>18962</v>
      </c>
      <c r="I28" s="17">
        <f>'2. Expense Detail-PerServ'!I75</f>
        <v>18962</v>
      </c>
      <c r="J28" s="6"/>
      <c r="K28" s="128"/>
      <c r="L28" s="128"/>
      <c r="M28" s="128"/>
      <c r="N28" s="128"/>
    </row>
    <row r="29" spans="1:14" ht="15.75" thickBot="1" x14ac:dyDescent="0.3">
      <c r="A29" s="6"/>
      <c r="B29" s="58" t="s">
        <v>6</v>
      </c>
      <c r="C29" s="6"/>
      <c r="D29" s="61">
        <f>'2. Expense Detail-PerServ'!D76</f>
        <v>3113.625</v>
      </c>
      <c r="E29" s="61">
        <f>'2. Expense Detail-PerServ'!E76</f>
        <v>3113.625</v>
      </c>
      <c r="F29" s="61">
        <f>'2. Expense Detail-PerServ'!F76</f>
        <v>3372.0650000000001</v>
      </c>
      <c r="G29" s="61">
        <f>'2. Expense Detail-PerServ'!G76</f>
        <v>3372.0650000000001</v>
      </c>
      <c r="H29" s="61">
        <f>'2. Expense Detail-PerServ'!H76</f>
        <v>3630.585</v>
      </c>
      <c r="I29" s="61">
        <f>'2. Expense Detail-PerServ'!I76</f>
        <v>3630.585</v>
      </c>
      <c r="J29" s="6"/>
      <c r="K29" s="128"/>
      <c r="L29" s="128"/>
      <c r="M29" s="128"/>
      <c r="N29" s="128"/>
    </row>
    <row r="30" spans="1:14" s="40" customFormat="1" ht="15.75" thickBot="1" x14ac:dyDescent="0.3">
      <c r="A30" s="39"/>
      <c r="B30" s="41" t="s">
        <v>53</v>
      </c>
      <c r="C30" s="6"/>
      <c r="D30" s="62">
        <f>SUM(D28:D29)</f>
        <v>15613.625</v>
      </c>
      <c r="E30" s="62">
        <f t="shared" ref="E30:I30" si="7">SUM(E28:E29)</f>
        <v>15613.625</v>
      </c>
      <c r="F30" s="62">
        <f t="shared" si="7"/>
        <v>19102.564999999999</v>
      </c>
      <c r="G30" s="62">
        <f t="shared" si="7"/>
        <v>19102.564999999999</v>
      </c>
      <c r="H30" s="62">
        <f t="shared" si="7"/>
        <v>22592.584999999999</v>
      </c>
      <c r="I30" s="62">
        <f t="shared" si="7"/>
        <v>22592.584999999999</v>
      </c>
      <c r="J30" s="39"/>
      <c r="K30" s="128"/>
      <c r="L30" s="128"/>
      <c r="M30" s="128"/>
      <c r="N30" s="128"/>
    </row>
    <row r="31" spans="1:14" x14ac:dyDescent="0.25">
      <c r="A31" s="6"/>
      <c r="B31" s="37" t="s">
        <v>54</v>
      </c>
      <c r="C31" s="6"/>
      <c r="D31" s="63">
        <f>D30-'2. Expense Detail-PerServ'!D77</f>
        <v>0</v>
      </c>
      <c r="E31" s="63">
        <f>E30-'2. Expense Detail-PerServ'!E77</f>
        <v>0</v>
      </c>
      <c r="F31" s="63">
        <f>F30-'2. Expense Detail-PerServ'!F77</f>
        <v>0</v>
      </c>
      <c r="G31" s="63">
        <f>G30-'2. Expense Detail-PerServ'!G77</f>
        <v>0</v>
      </c>
      <c r="H31" s="63">
        <f>H30-'2. Expense Detail-PerServ'!H77</f>
        <v>0</v>
      </c>
      <c r="I31" s="63">
        <f>I30-'2. Expense Detail-PerServ'!I77</f>
        <v>0</v>
      </c>
      <c r="J31" s="6"/>
      <c r="L31" s="26"/>
      <c r="M31" s="26"/>
      <c r="N31" s="26"/>
    </row>
    <row r="32" spans="1:14" x14ac:dyDescent="0.25">
      <c r="A32" s="6"/>
      <c r="B32" s="57" t="s">
        <v>55</v>
      </c>
      <c r="C32" s="6"/>
      <c r="D32" s="6"/>
      <c r="E32" s="6"/>
      <c r="F32" s="6"/>
      <c r="G32" s="6"/>
      <c r="H32" s="6"/>
      <c r="I32" s="6"/>
      <c r="J32" s="6"/>
      <c r="L32" s="26"/>
      <c r="M32" s="26"/>
      <c r="N32" s="26"/>
    </row>
    <row r="33" spans="1:14" x14ac:dyDescent="0.25">
      <c r="A33" s="6"/>
      <c r="B33" s="58" t="s">
        <v>56</v>
      </c>
      <c r="C33" s="6"/>
      <c r="D33" s="17">
        <f>'3.Expense Detail-OE'!D67</f>
        <v>1000</v>
      </c>
      <c r="E33" s="17">
        <f>'3.Expense Detail-OE'!E67</f>
        <v>1000</v>
      </c>
      <c r="F33" s="17">
        <f>'3.Expense Detail-OE'!F67</f>
        <v>1000</v>
      </c>
      <c r="G33" s="17">
        <f>'3.Expense Detail-OE'!G67</f>
        <v>1000</v>
      </c>
      <c r="H33" s="17">
        <f>'3.Expense Detail-OE'!H67</f>
        <v>1000</v>
      </c>
      <c r="I33" s="17">
        <f>'3.Expense Detail-OE'!I67</f>
        <v>1000</v>
      </c>
      <c r="J33" s="6"/>
      <c r="K33" s="128" t="s">
        <v>24</v>
      </c>
      <c r="L33" s="128"/>
      <c r="M33" s="128"/>
      <c r="N33" s="128"/>
    </row>
    <row r="34" spans="1:14" x14ac:dyDescent="0.25">
      <c r="A34" s="6"/>
      <c r="B34" s="58" t="s">
        <v>57</v>
      </c>
      <c r="C34" s="6"/>
      <c r="D34" s="17">
        <f>'3.Expense Detail-OE'!D68</f>
        <v>0</v>
      </c>
      <c r="E34" s="17">
        <f>'3.Expense Detail-OE'!E68</f>
        <v>0</v>
      </c>
      <c r="F34" s="17">
        <f>'3.Expense Detail-OE'!F68</f>
        <v>0</v>
      </c>
      <c r="G34" s="17">
        <f>'3.Expense Detail-OE'!G68</f>
        <v>0</v>
      </c>
      <c r="H34" s="17">
        <f>'3.Expense Detail-OE'!H68</f>
        <v>0</v>
      </c>
      <c r="I34" s="17">
        <f>'3.Expense Detail-OE'!I68</f>
        <v>0</v>
      </c>
      <c r="J34" s="6"/>
      <c r="K34" s="128"/>
      <c r="L34" s="128"/>
      <c r="M34" s="128"/>
      <c r="N34" s="128"/>
    </row>
    <row r="35" spans="1:14" x14ac:dyDescent="0.25">
      <c r="A35" s="6"/>
      <c r="B35" s="58" t="s">
        <v>58</v>
      </c>
      <c r="C35" s="6"/>
      <c r="D35" s="17">
        <f>'3.Expense Detail-OE'!D69</f>
        <v>0</v>
      </c>
      <c r="E35" s="17">
        <f>'3.Expense Detail-OE'!E69</f>
        <v>0</v>
      </c>
      <c r="F35" s="17">
        <f>'3.Expense Detail-OE'!F69</f>
        <v>0</v>
      </c>
      <c r="G35" s="17">
        <f>'3.Expense Detail-OE'!G69</f>
        <v>0</v>
      </c>
      <c r="H35" s="17">
        <f>'3.Expense Detail-OE'!H69</f>
        <v>0</v>
      </c>
      <c r="I35" s="17">
        <f>'3.Expense Detail-OE'!I69</f>
        <v>0</v>
      </c>
      <c r="J35" s="6"/>
      <c r="K35" s="128"/>
      <c r="L35" s="128"/>
      <c r="M35" s="128"/>
      <c r="N35" s="128"/>
    </row>
    <row r="36" spans="1:14" x14ac:dyDescent="0.25">
      <c r="A36" s="6"/>
      <c r="B36" s="58" t="s">
        <v>59</v>
      </c>
      <c r="C36" s="6"/>
      <c r="D36" s="17">
        <f>'3.Expense Detail-OE'!D70</f>
        <v>0</v>
      </c>
      <c r="E36" s="17">
        <f>'3.Expense Detail-OE'!E70</f>
        <v>0</v>
      </c>
      <c r="F36" s="17">
        <f>'3.Expense Detail-OE'!F70</f>
        <v>0</v>
      </c>
      <c r="G36" s="17">
        <f>'3.Expense Detail-OE'!G70</f>
        <v>0</v>
      </c>
      <c r="H36" s="17">
        <f>'3.Expense Detail-OE'!H70</f>
        <v>0</v>
      </c>
      <c r="I36" s="17">
        <f>'3.Expense Detail-OE'!I70</f>
        <v>0</v>
      </c>
      <c r="J36" s="6"/>
      <c r="K36" s="128"/>
      <c r="L36" s="128"/>
      <c r="M36" s="128"/>
      <c r="N36" s="128"/>
    </row>
    <row r="37" spans="1:14" x14ac:dyDescent="0.25">
      <c r="A37" s="6"/>
      <c r="B37" s="58" t="s">
        <v>60</v>
      </c>
      <c r="C37" s="6"/>
      <c r="D37" s="17">
        <f>'3.Expense Detail-OE'!D71</f>
        <v>0</v>
      </c>
      <c r="E37" s="17">
        <f>'3.Expense Detail-OE'!E71</f>
        <v>0</v>
      </c>
      <c r="F37" s="17">
        <f>'3.Expense Detail-OE'!F71</f>
        <v>0</v>
      </c>
      <c r="G37" s="17">
        <f>'3.Expense Detail-OE'!G71</f>
        <v>0</v>
      </c>
      <c r="H37" s="17">
        <f>'3.Expense Detail-OE'!H71</f>
        <v>0</v>
      </c>
      <c r="I37" s="17">
        <f>'3.Expense Detail-OE'!I71</f>
        <v>0</v>
      </c>
      <c r="J37" s="6"/>
      <c r="K37" s="128"/>
      <c r="L37" s="128"/>
      <c r="M37" s="128"/>
      <c r="N37" s="128"/>
    </row>
    <row r="38" spans="1:14" ht="15.75" thickBot="1" x14ac:dyDescent="0.3">
      <c r="A38" s="6"/>
      <c r="B38" s="58" t="s">
        <v>61</v>
      </c>
      <c r="C38" s="6"/>
      <c r="D38" s="17">
        <f>'3.Expense Detail-OE'!D72</f>
        <v>0</v>
      </c>
      <c r="E38" s="17">
        <f>'3.Expense Detail-OE'!E72</f>
        <v>0</v>
      </c>
      <c r="F38" s="17">
        <f>'3.Expense Detail-OE'!F72</f>
        <v>0</v>
      </c>
      <c r="G38" s="17">
        <f>'3.Expense Detail-OE'!G72</f>
        <v>0</v>
      </c>
      <c r="H38" s="17">
        <f>'3.Expense Detail-OE'!H72</f>
        <v>0</v>
      </c>
      <c r="I38" s="17">
        <f>'3.Expense Detail-OE'!I72</f>
        <v>0</v>
      </c>
      <c r="J38" s="6"/>
      <c r="K38" s="128"/>
      <c r="L38" s="128"/>
      <c r="M38" s="128"/>
      <c r="N38" s="128"/>
    </row>
    <row r="39" spans="1:14" s="40" customFormat="1" ht="15.75" thickBot="1" x14ac:dyDescent="0.3">
      <c r="A39" s="39"/>
      <c r="B39" s="41" t="s">
        <v>53</v>
      </c>
      <c r="C39" s="6"/>
      <c r="D39" s="62">
        <f>SUM(D33:D38)</f>
        <v>1000</v>
      </c>
      <c r="E39" s="62">
        <f t="shared" ref="E39:I39" si="8">SUM(E33:E38)</f>
        <v>1000</v>
      </c>
      <c r="F39" s="62">
        <f t="shared" si="8"/>
        <v>1000</v>
      </c>
      <c r="G39" s="62">
        <f t="shared" si="8"/>
        <v>1000</v>
      </c>
      <c r="H39" s="62">
        <f t="shared" si="8"/>
        <v>1000</v>
      </c>
      <c r="I39" s="62">
        <f t="shared" si="8"/>
        <v>1000</v>
      </c>
      <c r="J39" s="39"/>
      <c r="K39" s="128"/>
      <c r="L39" s="128"/>
      <c r="M39" s="128"/>
      <c r="N39" s="128"/>
    </row>
    <row r="40" spans="1:14" x14ac:dyDescent="0.25">
      <c r="A40" s="6"/>
      <c r="B40" s="37" t="s">
        <v>54</v>
      </c>
      <c r="C40" s="6"/>
      <c r="D40" s="63">
        <f>D39-'3.Expense Detail-OE'!D73</f>
        <v>0</v>
      </c>
      <c r="E40" s="63">
        <f>E39-'3.Expense Detail-OE'!E73</f>
        <v>0</v>
      </c>
      <c r="F40" s="63">
        <f>F39-'3.Expense Detail-OE'!F73</f>
        <v>0</v>
      </c>
      <c r="G40" s="63">
        <f>G39-'3.Expense Detail-OE'!G73</f>
        <v>0</v>
      </c>
      <c r="H40" s="63">
        <f>H39-'3.Expense Detail-OE'!H73</f>
        <v>0</v>
      </c>
      <c r="I40" s="63">
        <f>I39-'3.Expense Detail-OE'!I73</f>
        <v>0</v>
      </c>
      <c r="J40" s="6"/>
      <c r="L40" s="26"/>
      <c r="M40" s="26"/>
      <c r="N40" s="26"/>
    </row>
    <row r="41" spans="1:14" ht="15.75" thickBot="1" x14ac:dyDescent="0.3">
      <c r="A41" s="6"/>
      <c r="B41" s="37"/>
      <c r="C41" s="6"/>
      <c r="D41" s="63"/>
      <c r="E41" s="63"/>
      <c r="F41" s="63"/>
      <c r="G41" s="63"/>
      <c r="H41" s="63"/>
      <c r="I41" s="63"/>
      <c r="J41" s="6"/>
      <c r="L41" s="26"/>
      <c r="M41" s="26"/>
      <c r="N41" s="26"/>
    </row>
    <row r="42" spans="1:14" s="40" customFormat="1" ht="15.75" thickBot="1" x14ac:dyDescent="0.3">
      <c r="A42" s="39"/>
      <c r="B42" s="41" t="s">
        <v>66</v>
      </c>
      <c r="C42" s="6"/>
      <c r="D42" s="64">
        <f t="shared" ref="D42:I42" si="9">SUM(D30+D39)</f>
        <v>16613.625</v>
      </c>
      <c r="E42" s="64">
        <f t="shared" si="9"/>
        <v>16613.625</v>
      </c>
      <c r="F42" s="64">
        <f t="shared" si="9"/>
        <v>20102.564999999999</v>
      </c>
      <c r="G42" s="64">
        <f t="shared" si="9"/>
        <v>20102.564999999999</v>
      </c>
      <c r="H42" s="64">
        <f t="shared" si="9"/>
        <v>23592.584999999999</v>
      </c>
      <c r="I42" s="64">
        <f t="shared" si="9"/>
        <v>23592.584999999999</v>
      </c>
      <c r="J42" s="39"/>
      <c r="K42" s="56"/>
      <c r="L42" s="26"/>
      <c r="M42" s="26"/>
      <c r="N42" s="26"/>
    </row>
    <row r="43" spans="1:14" x14ac:dyDescent="0.25">
      <c r="A43" s="6"/>
      <c r="B43" s="37" t="s">
        <v>54</v>
      </c>
      <c r="C43" s="6"/>
      <c r="D43" s="63">
        <f>D42-'2. Expense Detail-PerServ'!D77-'3.Expense Detail-OE'!D73</f>
        <v>0</v>
      </c>
      <c r="E43" s="63">
        <f>E42-'2. Expense Detail-PerServ'!E77-'3.Expense Detail-OE'!E73</f>
        <v>0</v>
      </c>
      <c r="F43" s="63">
        <f>F42-'2. Expense Detail-PerServ'!F77-'3.Expense Detail-OE'!F73</f>
        <v>0</v>
      </c>
      <c r="G43" s="63">
        <f>G42-'2. Expense Detail-PerServ'!G77-'3.Expense Detail-OE'!G73</f>
        <v>0</v>
      </c>
      <c r="H43" s="63">
        <f>H42-'2. Expense Detail-PerServ'!H77-'3.Expense Detail-OE'!H73</f>
        <v>0</v>
      </c>
      <c r="I43" s="63">
        <f>I42-'2. Expense Detail-PerServ'!I77-'3.Expense Detail-OE'!I73</f>
        <v>0</v>
      </c>
      <c r="J43" s="6"/>
      <c r="L43" s="26"/>
      <c r="M43" s="26"/>
      <c r="N43" s="26"/>
    </row>
    <row r="44" spans="1:14" ht="15.75" thickBot="1" x14ac:dyDescent="0.3">
      <c r="A44" s="6"/>
      <c r="B44" s="6"/>
      <c r="C44" s="6"/>
      <c r="D44" s="18"/>
      <c r="E44" s="18"/>
      <c r="F44" s="18"/>
      <c r="G44" s="18"/>
      <c r="H44" s="18"/>
      <c r="I44" s="18"/>
      <c r="J44" s="6"/>
    </row>
    <row r="45" spans="1:14" s="40" customFormat="1" ht="15.75" thickBot="1" x14ac:dyDescent="0.3">
      <c r="A45" s="39"/>
      <c r="B45" s="47" t="s">
        <v>67</v>
      </c>
      <c r="C45" s="24"/>
      <c r="D45" s="53">
        <f>D20-D42</f>
        <v>6971.9550000000017</v>
      </c>
      <c r="E45" s="53">
        <f t="shared" ref="E45:I45" si="10">E20-E42</f>
        <v>33702.278999999995</v>
      </c>
      <c r="F45" s="53">
        <f t="shared" si="10"/>
        <v>64805.523000000001</v>
      </c>
      <c r="G45" s="53">
        <f t="shared" si="10"/>
        <v>88391.103000000003</v>
      </c>
      <c r="H45" s="53">
        <f t="shared" si="10"/>
        <v>114776.15100000001</v>
      </c>
      <c r="I45" s="53">
        <f t="shared" si="10"/>
        <v>142292.66100000002</v>
      </c>
      <c r="J45" s="39"/>
      <c r="K45" s="56"/>
      <c r="L45" s="26"/>
      <c r="M45" s="26"/>
      <c r="N45" s="26"/>
    </row>
    <row r="46" spans="1:14" x14ac:dyDescent="0.25">
      <c r="A46" s="6"/>
      <c r="B46" s="6"/>
      <c r="C46" s="6"/>
      <c r="D46" s="18"/>
      <c r="E46" s="18"/>
      <c r="F46" s="18"/>
      <c r="G46" s="18"/>
      <c r="H46" s="18"/>
      <c r="I46" s="18"/>
      <c r="J46" s="6"/>
    </row>
    <row r="47" spans="1:14" x14ac:dyDescent="0.25">
      <c r="A47" s="6"/>
      <c r="B47" s="27" t="s">
        <v>69</v>
      </c>
      <c r="C47" s="6"/>
      <c r="D47" s="6"/>
      <c r="E47" s="6"/>
      <c r="F47" s="6"/>
      <c r="G47" s="6"/>
      <c r="H47" s="6"/>
      <c r="I47" s="6"/>
      <c r="J47" s="6"/>
    </row>
    <row r="48" spans="1:14" x14ac:dyDescent="0.25">
      <c r="A48" s="6"/>
      <c r="B48" s="58" t="s">
        <v>70</v>
      </c>
      <c r="C48" s="6"/>
      <c r="D48" s="17">
        <v>0</v>
      </c>
      <c r="E48" s="17">
        <v>0</v>
      </c>
      <c r="F48" s="17">
        <v>0</v>
      </c>
      <c r="G48" s="17">
        <v>0</v>
      </c>
      <c r="H48" s="17">
        <v>0</v>
      </c>
      <c r="I48" s="17">
        <v>0</v>
      </c>
      <c r="J48" s="6"/>
      <c r="K48" s="128" t="s">
        <v>24</v>
      </c>
      <c r="L48" s="128"/>
      <c r="M48" s="128"/>
      <c r="N48" s="128"/>
    </row>
    <row r="49" spans="1:14" x14ac:dyDescent="0.25">
      <c r="A49" s="6"/>
      <c r="B49" s="58" t="s">
        <v>71</v>
      </c>
      <c r="C49" s="6"/>
      <c r="D49" s="17">
        <v>0</v>
      </c>
      <c r="E49" s="17">
        <v>0</v>
      </c>
      <c r="F49" s="17">
        <v>0</v>
      </c>
      <c r="G49" s="17">
        <v>0</v>
      </c>
      <c r="H49" s="17">
        <v>0</v>
      </c>
      <c r="I49" s="17">
        <v>0</v>
      </c>
      <c r="J49" s="6"/>
      <c r="K49" s="128"/>
      <c r="L49" s="128"/>
      <c r="M49" s="128"/>
      <c r="N49" s="128"/>
    </row>
    <row r="50" spans="1:14" x14ac:dyDescent="0.25">
      <c r="A50" s="6"/>
      <c r="B50" s="58" t="s">
        <v>72</v>
      </c>
      <c r="C50" s="6"/>
      <c r="D50" s="17">
        <f>'2. Expense Detail-PerServ'!D92</f>
        <v>0</v>
      </c>
      <c r="E50" s="17">
        <f>'2. Expense Detail-PerServ'!E92</f>
        <v>0</v>
      </c>
      <c r="F50" s="17">
        <f>'2. Expense Detail-PerServ'!F92</f>
        <v>0</v>
      </c>
      <c r="G50" s="17">
        <f>'2. Expense Detail-PerServ'!G92</f>
        <v>0</v>
      </c>
      <c r="H50" s="17">
        <f>'2. Expense Detail-PerServ'!H92</f>
        <v>0</v>
      </c>
      <c r="I50" s="17">
        <f>'2. Expense Detail-PerServ'!I92</f>
        <v>0</v>
      </c>
      <c r="J50" s="6"/>
      <c r="K50" s="128"/>
      <c r="L50" s="128"/>
      <c r="M50" s="128"/>
      <c r="N50" s="128"/>
    </row>
    <row r="51" spans="1:14" x14ac:dyDescent="0.25">
      <c r="A51" s="6"/>
      <c r="B51" s="58" t="s">
        <v>79</v>
      </c>
      <c r="C51" s="6"/>
      <c r="D51" s="17">
        <f>'2. Expense Detail-PerServ'!D93</f>
        <v>0</v>
      </c>
      <c r="E51" s="17">
        <f>'2. Expense Detail-PerServ'!E93</f>
        <v>0</v>
      </c>
      <c r="F51" s="17">
        <f>'2. Expense Detail-PerServ'!F93</f>
        <v>0</v>
      </c>
      <c r="G51" s="17">
        <f>'2. Expense Detail-PerServ'!G93</f>
        <v>0</v>
      </c>
      <c r="H51" s="17">
        <f>'2. Expense Detail-PerServ'!H93</f>
        <v>0</v>
      </c>
      <c r="I51" s="17">
        <f>'2. Expense Detail-PerServ'!I93</f>
        <v>0</v>
      </c>
      <c r="J51" s="6"/>
      <c r="K51" s="128"/>
      <c r="L51" s="128"/>
      <c r="M51" s="128"/>
      <c r="N51" s="128"/>
    </row>
    <row r="52" spans="1:14" x14ac:dyDescent="0.25">
      <c r="A52" s="6"/>
      <c r="B52" s="58" t="s">
        <v>80</v>
      </c>
      <c r="C52" s="6"/>
      <c r="D52" s="17">
        <f>'2. Expense Detail-PerServ'!D94</f>
        <v>0</v>
      </c>
      <c r="E52" s="17">
        <f>'2. Expense Detail-PerServ'!E94</f>
        <v>0</v>
      </c>
      <c r="F52" s="17">
        <f>'2. Expense Detail-PerServ'!F94</f>
        <v>0</v>
      </c>
      <c r="G52" s="17">
        <f>'2. Expense Detail-PerServ'!G94</f>
        <v>0</v>
      </c>
      <c r="H52" s="17">
        <f>'2. Expense Detail-PerServ'!H94</f>
        <v>0</v>
      </c>
      <c r="I52" s="17">
        <f>'2. Expense Detail-PerServ'!I94</f>
        <v>0</v>
      </c>
      <c r="J52" s="6"/>
      <c r="K52" s="128"/>
      <c r="L52" s="128"/>
      <c r="M52" s="128"/>
      <c r="N52" s="128"/>
    </row>
    <row r="53" spans="1:14" ht="15.75" thickBot="1" x14ac:dyDescent="0.3">
      <c r="A53" s="6"/>
      <c r="B53" s="58" t="s">
        <v>26</v>
      </c>
      <c r="C53" s="6"/>
      <c r="D53" s="17">
        <f>'2. Expense Detail-PerServ'!D94</f>
        <v>0</v>
      </c>
      <c r="E53" s="17">
        <f>'2. Expense Detail-PerServ'!E94</f>
        <v>0</v>
      </c>
      <c r="F53" s="17">
        <f>'2. Expense Detail-PerServ'!F94</f>
        <v>0</v>
      </c>
      <c r="G53" s="17">
        <f>'2. Expense Detail-PerServ'!G94</f>
        <v>0</v>
      </c>
      <c r="H53" s="17">
        <f>'2. Expense Detail-PerServ'!H94</f>
        <v>0</v>
      </c>
      <c r="I53" s="17">
        <f>'2. Expense Detail-PerServ'!I94</f>
        <v>0</v>
      </c>
      <c r="J53" s="6"/>
      <c r="K53" s="128"/>
      <c r="L53" s="128"/>
      <c r="M53" s="128"/>
      <c r="N53" s="128"/>
    </row>
    <row r="54" spans="1:14" s="40" customFormat="1" ht="15.75" thickBot="1" x14ac:dyDescent="0.3">
      <c r="A54" s="39"/>
      <c r="B54" s="41" t="s">
        <v>73</v>
      </c>
      <c r="C54" s="6"/>
      <c r="D54" s="64">
        <f>SUM(D48:D53)</f>
        <v>0</v>
      </c>
      <c r="E54" s="64">
        <f t="shared" ref="E54:I54" si="11">SUM(E48:E53)</f>
        <v>0</v>
      </c>
      <c r="F54" s="64">
        <f t="shared" si="11"/>
        <v>0</v>
      </c>
      <c r="G54" s="64">
        <f t="shared" si="11"/>
        <v>0</v>
      </c>
      <c r="H54" s="64">
        <f t="shared" si="11"/>
        <v>0</v>
      </c>
      <c r="I54" s="64">
        <f t="shared" si="11"/>
        <v>0</v>
      </c>
      <c r="J54" s="39"/>
      <c r="K54" s="128"/>
      <c r="L54" s="128"/>
      <c r="M54" s="128"/>
      <c r="N54" s="128"/>
    </row>
    <row r="55" spans="1:14" ht="15.75" thickBot="1" x14ac:dyDescent="0.3">
      <c r="A55" s="6"/>
      <c r="B55" s="6"/>
      <c r="C55" s="6"/>
      <c r="D55" s="18"/>
      <c r="E55" s="18"/>
      <c r="F55" s="18"/>
      <c r="G55" s="18"/>
      <c r="H55" s="18"/>
      <c r="I55" s="18"/>
      <c r="J55" s="6"/>
      <c r="K55" s="26"/>
      <c r="L55" s="26"/>
      <c r="M55" s="26"/>
      <c r="N55" s="26"/>
    </row>
    <row r="56" spans="1:14" s="40" customFormat="1" ht="15.75" thickBot="1" x14ac:dyDescent="0.3">
      <c r="A56" s="39"/>
      <c r="B56" s="47" t="s">
        <v>74</v>
      </c>
      <c r="C56" s="24"/>
      <c r="D56" s="53">
        <f>SUM(D45+D54)</f>
        <v>6971.9550000000017</v>
      </c>
      <c r="E56" s="53">
        <f t="shared" ref="E56:I56" si="12">SUM(E45+E54)</f>
        <v>33702.278999999995</v>
      </c>
      <c r="F56" s="53">
        <f t="shared" si="12"/>
        <v>64805.523000000001</v>
      </c>
      <c r="G56" s="53">
        <f t="shared" si="12"/>
        <v>88391.103000000003</v>
      </c>
      <c r="H56" s="53">
        <f t="shared" si="12"/>
        <v>114776.15100000001</v>
      </c>
      <c r="I56" s="53">
        <f t="shared" si="12"/>
        <v>142292.66100000002</v>
      </c>
      <c r="J56" s="39"/>
      <c r="K56" s="26"/>
      <c r="L56" s="26"/>
      <c r="M56" s="26"/>
      <c r="N56" s="26"/>
    </row>
    <row r="57" spans="1:14" x14ac:dyDescent="0.25">
      <c r="A57" s="6"/>
      <c r="B57" s="37" t="s">
        <v>54</v>
      </c>
      <c r="C57" s="6"/>
      <c r="D57" s="63">
        <f t="shared" ref="D57:I57" si="13">D56-D11</f>
        <v>0</v>
      </c>
      <c r="E57" s="63">
        <f t="shared" si="13"/>
        <v>0</v>
      </c>
      <c r="F57" s="63">
        <f t="shared" si="13"/>
        <v>0</v>
      </c>
      <c r="G57" s="63">
        <f t="shared" si="13"/>
        <v>0</v>
      </c>
      <c r="H57" s="63">
        <f t="shared" si="13"/>
        <v>0</v>
      </c>
      <c r="I57" s="63">
        <f t="shared" si="13"/>
        <v>0</v>
      </c>
      <c r="J57" s="6"/>
      <c r="L57" s="26"/>
      <c r="M57" s="26"/>
      <c r="N57" s="26"/>
    </row>
  </sheetData>
  <mergeCells count="13">
    <mergeCell ref="K48:N54"/>
    <mergeCell ref="K18:N20"/>
    <mergeCell ref="K24:N30"/>
    <mergeCell ref="K33:N39"/>
    <mergeCell ref="B1:I1"/>
    <mergeCell ref="B3:I3"/>
    <mergeCell ref="B13:I13"/>
    <mergeCell ref="K10:N11"/>
    <mergeCell ref="K3:N3"/>
    <mergeCell ref="K4:N4"/>
    <mergeCell ref="K5:N5"/>
    <mergeCell ref="K6:N6"/>
    <mergeCell ref="K7:N7"/>
  </mergeCells>
  <phoneticPr fontId="9" type="noConversion"/>
  <pageMargins left="0.45" right="0.45" top="0.75" bottom="0.5" header="0.05" footer="0.05"/>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E93CB-F51C-48F7-971B-523591A33E9D}">
  <sheetPr>
    <pageSetUpPr fitToPage="1"/>
  </sheetPr>
  <dimension ref="A1:O62"/>
  <sheetViews>
    <sheetView tabSelected="1" topLeftCell="B1" zoomScale="136" zoomScaleNormal="80" workbookViewId="0">
      <pane ySplit="5" topLeftCell="A17" activePane="bottomLeft" state="frozen"/>
      <selection pane="bottomLeft" activeCell="K26" sqref="K26:N36"/>
    </sheetView>
  </sheetViews>
  <sheetFormatPr defaultColWidth="9.140625" defaultRowHeight="15" x14ac:dyDescent="0.25"/>
  <cols>
    <col min="1" max="1" width="1.42578125" style="35" customWidth="1"/>
    <col min="2" max="2" width="48.42578125" style="35" customWidth="1"/>
    <col min="3" max="3" width="2.42578125" style="35" customWidth="1"/>
    <col min="4" max="9" width="11.140625" style="35" customWidth="1"/>
    <col min="10" max="10" width="3.42578125" style="35" customWidth="1"/>
    <col min="11" max="14" width="16.7109375" style="56" customWidth="1"/>
    <col min="15" max="16384" width="9.140625" style="35"/>
  </cols>
  <sheetData>
    <row r="1" spans="1:14" x14ac:dyDescent="0.25">
      <c r="A1" s="1"/>
      <c r="B1" s="129" t="s">
        <v>137</v>
      </c>
      <c r="C1" s="129"/>
      <c r="D1" s="129"/>
      <c r="E1" s="129"/>
      <c r="F1" s="129"/>
      <c r="G1" s="129"/>
      <c r="H1" s="129"/>
      <c r="I1" s="129"/>
      <c r="J1" s="1"/>
    </row>
    <row r="2" spans="1:14" ht="7.5" customHeight="1" x14ac:dyDescent="0.25">
      <c r="A2" s="1"/>
      <c r="B2" s="33"/>
      <c r="C2" s="33"/>
      <c r="D2" s="33"/>
      <c r="E2" s="33"/>
      <c r="F2" s="33"/>
      <c r="G2" s="33"/>
      <c r="H2" s="33"/>
      <c r="I2" s="33"/>
      <c r="J2" s="1"/>
    </row>
    <row r="3" spans="1:14" ht="15.75" x14ac:dyDescent="0.25">
      <c r="A3" s="1"/>
      <c r="B3" s="133" t="s">
        <v>111</v>
      </c>
      <c r="C3" s="133"/>
      <c r="D3" s="133"/>
      <c r="E3" s="133"/>
      <c r="F3" s="133"/>
      <c r="G3" s="133"/>
      <c r="H3" s="133"/>
      <c r="I3" s="133"/>
      <c r="J3" s="1"/>
    </row>
    <row r="4" spans="1:14" x14ac:dyDescent="0.25">
      <c r="A4" s="2"/>
      <c r="B4" s="3"/>
      <c r="C4" s="3"/>
      <c r="D4" s="5" t="s">
        <v>0</v>
      </c>
      <c r="E4" s="5" t="s">
        <v>1</v>
      </c>
      <c r="F4" s="5" t="s">
        <v>2</v>
      </c>
      <c r="G4" s="5" t="s">
        <v>3</v>
      </c>
      <c r="H4" s="5" t="s">
        <v>4</v>
      </c>
      <c r="I4" s="5" t="s">
        <v>5</v>
      </c>
      <c r="J4" s="6"/>
    </row>
    <row r="5" spans="1:14" x14ac:dyDescent="0.25">
      <c r="A5" s="6"/>
      <c r="B5" s="6"/>
      <c r="C5" s="6"/>
      <c r="D5" s="5" t="str">
        <f>'Financial Health Summary'!D5</f>
        <v>FY27</v>
      </c>
      <c r="E5" s="5" t="str">
        <f>'Financial Health Summary'!E5</f>
        <v>FY28</v>
      </c>
      <c r="F5" s="5" t="str">
        <f>'Financial Health Summary'!F5</f>
        <v>FY29</v>
      </c>
      <c r="G5" s="5" t="str">
        <f>'Financial Health Summary'!G5</f>
        <v>FY30</v>
      </c>
      <c r="H5" s="5" t="str">
        <f>'Financial Health Summary'!H5</f>
        <v>FY31</v>
      </c>
      <c r="I5" s="5" t="str">
        <f>'Financial Health Summary'!I5</f>
        <v>FY32</v>
      </c>
      <c r="J5" s="6"/>
    </row>
    <row r="6" spans="1:14" x14ac:dyDescent="0.25">
      <c r="A6" s="6"/>
      <c r="B6" s="6"/>
      <c r="C6" s="6"/>
      <c r="D6" s="6"/>
      <c r="E6" s="6"/>
      <c r="F6" s="6"/>
      <c r="G6" s="6"/>
      <c r="H6" s="6"/>
      <c r="I6" s="6"/>
      <c r="J6" s="6"/>
    </row>
    <row r="7" spans="1:14" x14ac:dyDescent="0.25">
      <c r="A7" s="6"/>
      <c r="B7" s="27" t="s">
        <v>49</v>
      </c>
      <c r="C7" s="6"/>
      <c r="D7" s="6"/>
      <c r="E7" s="6"/>
      <c r="F7" s="6"/>
      <c r="G7" s="6"/>
      <c r="H7" s="6"/>
      <c r="I7" s="6"/>
      <c r="J7" s="6"/>
    </row>
    <row r="8" spans="1:14" x14ac:dyDescent="0.25">
      <c r="A8" s="6"/>
      <c r="B8" s="12" t="s">
        <v>104</v>
      </c>
      <c r="C8" s="6"/>
      <c r="D8" s="6"/>
      <c r="E8" s="6"/>
      <c r="F8" s="6"/>
      <c r="G8" s="6"/>
      <c r="H8" s="6"/>
      <c r="I8" s="6"/>
      <c r="J8" s="6"/>
      <c r="L8" s="26"/>
      <c r="M8" s="26"/>
      <c r="N8" s="26"/>
    </row>
    <row r="9" spans="1:14" x14ac:dyDescent="0.25">
      <c r="A9" s="6"/>
      <c r="B9" s="90" t="s">
        <v>100</v>
      </c>
      <c r="C9" s="6"/>
      <c r="D9" s="16">
        <v>4</v>
      </c>
      <c r="E9" s="16">
        <v>5</v>
      </c>
      <c r="F9" s="16">
        <v>5</v>
      </c>
      <c r="G9" s="16">
        <v>6</v>
      </c>
      <c r="H9" s="16">
        <v>7</v>
      </c>
      <c r="I9" s="16">
        <v>9</v>
      </c>
      <c r="J9" s="6"/>
      <c r="K9" s="128" t="s">
        <v>121</v>
      </c>
      <c r="L9" s="128"/>
      <c r="M9" s="128"/>
      <c r="N9" s="128"/>
    </row>
    <row r="10" spans="1:14" x14ac:dyDescent="0.25">
      <c r="A10" s="6"/>
      <c r="B10" s="90" t="s">
        <v>101</v>
      </c>
      <c r="C10" s="6"/>
      <c r="D10" s="16">
        <v>1</v>
      </c>
      <c r="E10" s="16">
        <v>4</v>
      </c>
      <c r="F10" s="16">
        <v>5</v>
      </c>
      <c r="G10" s="16">
        <v>5</v>
      </c>
      <c r="H10" s="16">
        <v>7</v>
      </c>
      <c r="I10" s="16">
        <v>8</v>
      </c>
      <c r="J10" s="6"/>
      <c r="K10" s="128"/>
      <c r="L10" s="128"/>
      <c r="M10" s="128"/>
      <c r="N10" s="128"/>
    </row>
    <row r="11" spans="1:14" x14ac:dyDescent="0.25">
      <c r="A11" s="6"/>
      <c r="B11" s="90" t="s">
        <v>102</v>
      </c>
      <c r="C11" s="6"/>
      <c r="D11" s="16">
        <v>0</v>
      </c>
      <c r="E11" s="16">
        <v>1</v>
      </c>
      <c r="F11" s="16">
        <v>4</v>
      </c>
      <c r="G11" s="16">
        <v>5</v>
      </c>
      <c r="H11" s="16">
        <v>6</v>
      </c>
      <c r="I11" s="16">
        <v>7</v>
      </c>
      <c r="J11" s="6"/>
      <c r="K11" s="128"/>
      <c r="L11" s="128"/>
      <c r="M11" s="128"/>
      <c r="N11" s="128"/>
    </row>
    <row r="12" spans="1:14" x14ac:dyDescent="0.25">
      <c r="A12" s="6"/>
      <c r="B12" s="90" t="s">
        <v>103</v>
      </c>
      <c r="C12" s="6"/>
      <c r="D12" s="16">
        <v>0</v>
      </c>
      <c r="E12" s="16">
        <v>0</v>
      </c>
      <c r="F12" s="16">
        <v>2</v>
      </c>
      <c r="G12" s="16">
        <v>4</v>
      </c>
      <c r="H12" s="16">
        <v>5</v>
      </c>
      <c r="I12" s="16">
        <v>6</v>
      </c>
      <c r="J12" s="6"/>
      <c r="K12" s="128"/>
      <c r="L12" s="128"/>
      <c r="M12" s="128"/>
      <c r="N12" s="128"/>
    </row>
    <row r="13" spans="1:14" s="40" customFormat="1" x14ac:dyDescent="0.25">
      <c r="A13" s="39"/>
      <c r="B13" s="41" t="s">
        <v>109</v>
      </c>
      <c r="C13" s="6"/>
      <c r="D13" s="23">
        <f>SUM(D9:D12)</f>
        <v>5</v>
      </c>
      <c r="E13" s="23">
        <f t="shared" ref="E13:I13" si="0">SUM(E9:E12)</f>
        <v>10</v>
      </c>
      <c r="F13" s="23">
        <f t="shared" si="0"/>
        <v>16</v>
      </c>
      <c r="G13" s="23">
        <f t="shared" si="0"/>
        <v>20</v>
      </c>
      <c r="H13" s="23">
        <f t="shared" si="0"/>
        <v>25</v>
      </c>
      <c r="I13" s="23">
        <f t="shared" si="0"/>
        <v>30</v>
      </c>
      <c r="J13" s="39"/>
      <c r="K13" s="128"/>
      <c r="L13" s="128"/>
      <c r="M13" s="128"/>
      <c r="N13" s="128"/>
    </row>
    <row r="14" spans="1:14" x14ac:dyDescent="0.25">
      <c r="A14" s="6"/>
      <c r="B14" s="12" t="s">
        <v>105</v>
      </c>
      <c r="C14" s="6"/>
      <c r="D14" s="6"/>
      <c r="E14" s="6"/>
      <c r="F14" s="6"/>
      <c r="G14" s="6"/>
      <c r="H14" s="6"/>
      <c r="I14" s="6"/>
      <c r="J14" s="6"/>
      <c r="K14" s="128"/>
      <c r="L14" s="128"/>
      <c r="M14" s="128"/>
      <c r="N14" s="128"/>
    </row>
    <row r="15" spans="1:14" x14ac:dyDescent="0.25">
      <c r="A15" s="6"/>
      <c r="B15" s="90" t="s">
        <v>100</v>
      </c>
      <c r="C15" s="6"/>
      <c r="D15" s="16"/>
      <c r="E15" s="16">
        <v>1</v>
      </c>
      <c r="F15" s="16">
        <v>1</v>
      </c>
      <c r="G15" s="16">
        <v>1</v>
      </c>
      <c r="H15" s="16">
        <v>2</v>
      </c>
      <c r="I15" s="16">
        <v>2</v>
      </c>
      <c r="J15" s="6"/>
      <c r="K15" s="128"/>
      <c r="L15" s="128"/>
      <c r="M15" s="128"/>
      <c r="N15" s="128"/>
    </row>
    <row r="16" spans="1:14" x14ac:dyDescent="0.25">
      <c r="A16" s="6"/>
      <c r="B16" s="90" t="s">
        <v>101</v>
      </c>
      <c r="C16" s="6"/>
      <c r="D16" s="16">
        <v>0</v>
      </c>
      <c r="E16" s="16">
        <v>0</v>
      </c>
      <c r="F16" s="16">
        <v>1</v>
      </c>
      <c r="G16" s="16">
        <v>1</v>
      </c>
      <c r="H16" s="16">
        <v>1</v>
      </c>
      <c r="I16" s="16">
        <v>2</v>
      </c>
      <c r="J16" s="6"/>
      <c r="K16" s="128"/>
      <c r="L16" s="128"/>
      <c r="M16" s="128"/>
      <c r="N16" s="128"/>
    </row>
    <row r="17" spans="1:14" x14ac:dyDescent="0.25">
      <c r="A17" s="6"/>
      <c r="B17" s="90" t="s">
        <v>102</v>
      </c>
      <c r="C17" s="6"/>
      <c r="D17" s="16">
        <v>0</v>
      </c>
      <c r="E17" s="16">
        <v>0</v>
      </c>
      <c r="F17" s="16">
        <v>0</v>
      </c>
      <c r="G17" s="16">
        <v>1</v>
      </c>
      <c r="H17" s="16">
        <v>1</v>
      </c>
      <c r="I17" s="16">
        <v>1</v>
      </c>
      <c r="J17" s="6"/>
      <c r="K17" s="128"/>
      <c r="L17" s="128"/>
      <c r="M17" s="128"/>
      <c r="N17" s="128"/>
    </row>
    <row r="18" spans="1:14" x14ac:dyDescent="0.25">
      <c r="A18" s="6"/>
      <c r="B18" s="90" t="s">
        <v>103</v>
      </c>
      <c r="C18" s="6"/>
      <c r="D18" s="16">
        <v>0</v>
      </c>
      <c r="E18" s="16">
        <v>0</v>
      </c>
      <c r="F18" s="16">
        <v>0</v>
      </c>
      <c r="G18" s="16">
        <v>0</v>
      </c>
      <c r="H18" s="16">
        <v>1</v>
      </c>
      <c r="I18" s="16">
        <v>1</v>
      </c>
      <c r="J18" s="6"/>
      <c r="K18" s="128"/>
      <c r="L18" s="128"/>
      <c r="M18" s="128"/>
      <c r="N18" s="128"/>
    </row>
    <row r="19" spans="1:14" x14ac:dyDescent="0.25">
      <c r="A19" s="6"/>
      <c r="B19" s="90" t="s">
        <v>107</v>
      </c>
      <c r="C19" s="6"/>
      <c r="D19" s="16">
        <v>0</v>
      </c>
      <c r="E19" s="16">
        <v>0</v>
      </c>
      <c r="F19" s="16">
        <v>0</v>
      </c>
      <c r="G19" s="16">
        <v>0</v>
      </c>
      <c r="H19" s="16">
        <v>0</v>
      </c>
      <c r="I19" s="16">
        <v>1</v>
      </c>
      <c r="J19" s="6"/>
      <c r="K19" s="128"/>
      <c r="L19" s="128"/>
      <c r="M19" s="128"/>
      <c r="N19" s="128"/>
    </row>
    <row r="20" spans="1:14" s="40" customFormat="1" x14ac:dyDescent="0.25">
      <c r="A20" s="39"/>
      <c r="B20" s="41" t="s">
        <v>109</v>
      </c>
      <c r="C20" s="6"/>
      <c r="D20" s="23">
        <f>SUM(D15:D19)</f>
        <v>0</v>
      </c>
      <c r="E20" s="23">
        <f t="shared" ref="E20:I20" si="1">SUM(E15:E19)</f>
        <v>1</v>
      </c>
      <c r="F20" s="23">
        <f t="shared" si="1"/>
        <v>2</v>
      </c>
      <c r="G20" s="23">
        <f t="shared" si="1"/>
        <v>3</v>
      </c>
      <c r="H20" s="23">
        <f t="shared" si="1"/>
        <v>5</v>
      </c>
      <c r="I20" s="23">
        <f t="shared" si="1"/>
        <v>7</v>
      </c>
      <c r="J20" s="39"/>
      <c r="K20" s="128"/>
      <c r="L20" s="128"/>
      <c r="M20" s="128"/>
      <c r="N20" s="128"/>
    </row>
    <row r="21" spans="1:14" s="40" customFormat="1" x14ac:dyDescent="0.25">
      <c r="A21" s="39"/>
      <c r="B21" s="41"/>
      <c r="C21" s="41"/>
      <c r="D21" s="41"/>
      <c r="E21" s="41"/>
      <c r="F21" s="41"/>
      <c r="G21" s="41"/>
      <c r="H21" s="41"/>
      <c r="I21" s="41"/>
      <c r="J21" s="39"/>
      <c r="K21" s="89"/>
      <c r="L21" s="89"/>
      <c r="M21" s="89"/>
      <c r="N21" s="89"/>
    </row>
    <row r="22" spans="1:14" s="40" customFormat="1" x14ac:dyDescent="0.25">
      <c r="A22" s="39"/>
      <c r="B22" s="41" t="s">
        <v>32</v>
      </c>
      <c r="C22" s="6"/>
      <c r="D22" s="46">
        <f>D13+D20</f>
        <v>5</v>
      </c>
      <c r="E22" s="46">
        <f t="shared" ref="E22:I22" si="2">E13+E20</f>
        <v>11</v>
      </c>
      <c r="F22" s="46">
        <f t="shared" si="2"/>
        <v>18</v>
      </c>
      <c r="G22" s="46">
        <f t="shared" si="2"/>
        <v>23</v>
      </c>
      <c r="H22" s="46">
        <f t="shared" si="2"/>
        <v>30</v>
      </c>
      <c r="I22" s="46">
        <f t="shared" si="2"/>
        <v>37</v>
      </c>
      <c r="J22" s="39"/>
      <c r="K22" s="89"/>
      <c r="L22" s="89"/>
      <c r="M22" s="89"/>
      <c r="N22" s="89"/>
    </row>
    <row r="23" spans="1:14" x14ac:dyDescent="0.25">
      <c r="A23" s="6"/>
      <c r="B23" s="6"/>
      <c r="C23" s="6"/>
      <c r="D23" s="18"/>
      <c r="E23" s="18"/>
      <c r="F23" s="18"/>
      <c r="G23" s="18"/>
      <c r="H23" s="18"/>
      <c r="I23" s="18"/>
      <c r="J23" s="6"/>
    </row>
    <row r="24" spans="1:14" x14ac:dyDescent="0.25">
      <c r="A24" s="6"/>
      <c r="B24" s="27" t="s">
        <v>110</v>
      </c>
      <c r="C24" s="70"/>
      <c r="D24" s="70"/>
      <c r="E24" s="6"/>
      <c r="F24" s="6"/>
      <c r="G24" s="6"/>
      <c r="H24" s="6"/>
      <c r="I24" s="6"/>
      <c r="J24" s="6"/>
    </row>
    <row r="25" spans="1:14" x14ac:dyDescent="0.25">
      <c r="A25" s="6"/>
      <c r="B25" s="12" t="s">
        <v>104</v>
      </c>
      <c r="C25" s="6"/>
      <c r="D25" s="6"/>
      <c r="E25" s="6"/>
      <c r="F25" s="6"/>
      <c r="G25" s="6"/>
      <c r="H25" s="6"/>
      <c r="I25" s="6"/>
      <c r="J25" s="6"/>
      <c r="L25" s="26"/>
      <c r="M25" s="26"/>
      <c r="N25" s="26"/>
    </row>
    <row r="26" spans="1:14" x14ac:dyDescent="0.25">
      <c r="A26" s="6"/>
      <c r="B26" s="90" t="s">
        <v>100</v>
      </c>
      <c r="C26" s="6"/>
      <c r="D26" s="16">
        <v>18</v>
      </c>
      <c r="E26" s="16">
        <v>18</v>
      </c>
      <c r="F26" s="16">
        <v>18</v>
      </c>
      <c r="G26" s="16">
        <v>18</v>
      </c>
      <c r="H26" s="16">
        <v>18</v>
      </c>
      <c r="I26" s="16">
        <v>18</v>
      </c>
      <c r="J26" s="6"/>
      <c r="K26" s="128" t="s">
        <v>135</v>
      </c>
      <c r="L26" s="128"/>
      <c r="M26" s="128"/>
      <c r="N26" s="128"/>
    </row>
    <row r="27" spans="1:14" x14ac:dyDescent="0.25">
      <c r="A27" s="6"/>
      <c r="B27" s="90" t="s">
        <v>101</v>
      </c>
      <c r="C27" s="6"/>
      <c r="D27" s="16">
        <v>18</v>
      </c>
      <c r="E27" s="16">
        <v>18</v>
      </c>
      <c r="F27" s="16">
        <v>18</v>
      </c>
      <c r="G27" s="16">
        <v>18</v>
      </c>
      <c r="H27" s="16">
        <v>18</v>
      </c>
      <c r="I27" s="16">
        <v>18</v>
      </c>
      <c r="J27" s="6"/>
      <c r="K27" s="128"/>
      <c r="L27" s="128"/>
      <c r="M27" s="128"/>
      <c r="N27" s="128"/>
    </row>
    <row r="28" spans="1:14" x14ac:dyDescent="0.25">
      <c r="A28" s="6"/>
      <c r="B28" s="90" t="s">
        <v>102</v>
      </c>
      <c r="C28" s="6"/>
      <c r="D28" s="16">
        <v>0</v>
      </c>
      <c r="E28" s="16">
        <v>21</v>
      </c>
      <c r="F28" s="16">
        <v>21</v>
      </c>
      <c r="G28" s="16">
        <v>21</v>
      </c>
      <c r="H28" s="16">
        <v>21</v>
      </c>
      <c r="I28" s="16">
        <v>21</v>
      </c>
      <c r="J28" s="6"/>
      <c r="K28" s="128"/>
      <c r="L28" s="128"/>
      <c r="M28" s="128"/>
      <c r="N28" s="128"/>
    </row>
    <row r="29" spans="1:14" x14ac:dyDescent="0.25">
      <c r="A29" s="6"/>
      <c r="B29" s="90" t="s">
        <v>103</v>
      </c>
      <c r="C29" s="6"/>
      <c r="D29" s="16">
        <v>0</v>
      </c>
      <c r="E29" s="16">
        <v>0</v>
      </c>
      <c r="F29" s="16">
        <v>21</v>
      </c>
      <c r="G29" s="16">
        <v>21</v>
      </c>
      <c r="H29" s="16">
        <v>21</v>
      </c>
      <c r="I29" s="16">
        <v>21</v>
      </c>
      <c r="J29" s="6"/>
      <c r="K29" s="128"/>
      <c r="L29" s="128"/>
      <c r="M29" s="128"/>
      <c r="N29" s="128"/>
    </row>
    <row r="30" spans="1:14" s="40" customFormat="1" x14ac:dyDescent="0.25">
      <c r="A30" s="39"/>
      <c r="B30" s="41" t="s">
        <v>32</v>
      </c>
      <c r="C30" s="6"/>
      <c r="D30" s="23">
        <f>SUM(D26:D29)</f>
        <v>36</v>
      </c>
      <c r="E30" s="23">
        <f t="shared" ref="E30:I30" si="3">SUM(E26:E29)</f>
        <v>57</v>
      </c>
      <c r="F30" s="23">
        <f t="shared" si="3"/>
        <v>78</v>
      </c>
      <c r="G30" s="23">
        <f t="shared" si="3"/>
        <v>78</v>
      </c>
      <c r="H30" s="23">
        <f t="shared" si="3"/>
        <v>78</v>
      </c>
      <c r="I30" s="23">
        <f t="shared" si="3"/>
        <v>78</v>
      </c>
      <c r="J30" s="39"/>
      <c r="K30" s="128"/>
      <c r="L30" s="128"/>
      <c r="M30" s="128"/>
      <c r="N30" s="128"/>
    </row>
    <row r="31" spans="1:14" x14ac:dyDescent="0.25">
      <c r="A31" s="6"/>
      <c r="B31" s="12" t="s">
        <v>105</v>
      </c>
      <c r="C31" s="6"/>
      <c r="D31" s="6"/>
      <c r="E31" s="6"/>
      <c r="F31" s="6"/>
      <c r="G31" s="6"/>
      <c r="H31" s="6"/>
      <c r="I31" s="6"/>
      <c r="J31" s="6"/>
      <c r="K31" s="128"/>
      <c r="L31" s="128"/>
      <c r="M31" s="128"/>
      <c r="N31" s="128"/>
    </row>
    <row r="32" spans="1:14" x14ac:dyDescent="0.25">
      <c r="A32" s="6"/>
      <c r="B32" s="90" t="s">
        <v>100</v>
      </c>
      <c r="C32" s="6"/>
      <c r="D32" s="16">
        <v>9</v>
      </c>
      <c r="E32" s="16">
        <v>9</v>
      </c>
      <c r="F32" s="16">
        <v>9</v>
      </c>
      <c r="G32" s="16">
        <v>9</v>
      </c>
      <c r="H32" s="16">
        <v>9</v>
      </c>
      <c r="I32" s="16">
        <v>9</v>
      </c>
      <c r="J32" s="6"/>
      <c r="K32" s="128"/>
      <c r="L32" s="128"/>
      <c r="M32" s="128"/>
      <c r="N32" s="128"/>
    </row>
    <row r="33" spans="1:14" x14ac:dyDescent="0.25">
      <c r="A33" s="6"/>
      <c r="B33" s="90" t="s">
        <v>101</v>
      </c>
      <c r="C33" s="6"/>
      <c r="D33" s="16">
        <v>0</v>
      </c>
      <c r="E33" s="16">
        <v>9</v>
      </c>
      <c r="F33" s="16">
        <v>9</v>
      </c>
      <c r="G33" s="16">
        <v>9</v>
      </c>
      <c r="H33" s="16">
        <v>9</v>
      </c>
      <c r="I33" s="16">
        <v>9</v>
      </c>
      <c r="J33" s="6"/>
      <c r="K33" s="128"/>
      <c r="L33" s="128"/>
      <c r="M33" s="128"/>
      <c r="N33" s="128"/>
    </row>
    <row r="34" spans="1:14" x14ac:dyDescent="0.25">
      <c r="A34" s="6"/>
      <c r="B34" s="90" t="s">
        <v>102</v>
      </c>
      <c r="C34" s="6"/>
      <c r="D34" s="16">
        <v>0</v>
      </c>
      <c r="E34" s="16">
        <v>0</v>
      </c>
      <c r="F34" s="16">
        <v>9</v>
      </c>
      <c r="G34" s="16">
        <v>9</v>
      </c>
      <c r="H34" s="16">
        <v>9</v>
      </c>
      <c r="I34" s="16">
        <v>9</v>
      </c>
      <c r="J34" s="6"/>
      <c r="K34" s="128"/>
      <c r="L34" s="128"/>
      <c r="M34" s="128"/>
      <c r="N34" s="128"/>
    </row>
    <row r="35" spans="1:14" x14ac:dyDescent="0.25">
      <c r="A35" s="6"/>
      <c r="B35" s="90" t="s">
        <v>103</v>
      </c>
      <c r="C35" s="6"/>
      <c r="D35" s="16">
        <v>0</v>
      </c>
      <c r="E35" s="16">
        <v>0</v>
      </c>
      <c r="F35" s="16">
        <v>0</v>
      </c>
      <c r="G35" s="16">
        <v>9</v>
      </c>
      <c r="H35" s="16">
        <v>9</v>
      </c>
      <c r="I35" s="16">
        <v>9</v>
      </c>
      <c r="J35" s="6"/>
      <c r="K35" s="128"/>
      <c r="L35" s="128"/>
      <c r="M35" s="128"/>
      <c r="N35" s="128"/>
    </row>
    <row r="36" spans="1:14" s="40" customFormat="1" x14ac:dyDescent="0.25">
      <c r="A36" s="39"/>
      <c r="B36" s="41" t="s">
        <v>32</v>
      </c>
      <c r="C36" s="6"/>
      <c r="D36" s="23">
        <f>SUM(D32:D35)</f>
        <v>9</v>
      </c>
      <c r="E36" s="23">
        <f t="shared" ref="E36" si="4">SUM(E32:E35)</f>
        <v>18</v>
      </c>
      <c r="F36" s="23">
        <f t="shared" ref="F36" si="5">SUM(F32:F35)</f>
        <v>27</v>
      </c>
      <c r="G36" s="23">
        <f t="shared" ref="G36" si="6">SUM(G32:G35)</f>
        <v>36</v>
      </c>
      <c r="H36" s="23">
        <f t="shared" ref="H36" si="7">SUM(H32:H35)</f>
        <v>36</v>
      </c>
      <c r="I36" s="23">
        <f t="shared" ref="I36" si="8">SUM(I32:I35)</f>
        <v>36</v>
      </c>
      <c r="J36" s="39"/>
      <c r="K36" s="128"/>
      <c r="L36" s="128"/>
      <c r="M36" s="128"/>
      <c r="N36" s="128"/>
    </row>
    <row r="37" spans="1:14" x14ac:dyDescent="0.25">
      <c r="A37" s="6"/>
      <c r="B37" s="6"/>
      <c r="C37" s="6"/>
      <c r="D37" s="18"/>
      <c r="E37" s="18"/>
      <c r="F37" s="18"/>
      <c r="G37" s="18"/>
      <c r="H37" s="18"/>
      <c r="I37" s="18"/>
      <c r="J37" s="6"/>
    </row>
    <row r="38" spans="1:14" x14ac:dyDescent="0.25">
      <c r="A38" s="6"/>
      <c r="B38" s="27" t="s">
        <v>108</v>
      </c>
      <c r="C38" s="70"/>
      <c r="D38" s="70"/>
      <c r="E38" s="70"/>
      <c r="F38" s="6"/>
      <c r="G38" s="6"/>
      <c r="H38" s="6"/>
      <c r="I38" s="6"/>
      <c r="J38" s="6"/>
    </row>
    <row r="39" spans="1:14" x14ac:dyDescent="0.25">
      <c r="A39" s="6"/>
      <c r="B39" s="12" t="s">
        <v>104</v>
      </c>
      <c r="C39" s="6"/>
      <c r="D39" s="6"/>
      <c r="E39" s="6"/>
      <c r="F39" s="6"/>
      <c r="G39" s="6"/>
      <c r="H39" s="6"/>
      <c r="I39" s="6"/>
      <c r="J39" s="6"/>
      <c r="L39" s="26"/>
      <c r="M39" s="26"/>
      <c r="N39" s="26"/>
    </row>
    <row r="40" spans="1:14" x14ac:dyDescent="0.25">
      <c r="A40" s="6"/>
      <c r="B40" s="90" t="s">
        <v>100</v>
      </c>
      <c r="C40" s="6"/>
      <c r="D40" s="16">
        <f t="shared" ref="D40:I43" si="9">D9*D26</f>
        <v>72</v>
      </c>
      <c r="E40" s="16">
        <f t="shared" si="9"/>
        <v>90</v>
      </c>
      <c r="F40" s="16">
        <f t="shared" si="9"/>
        <v>90</v>
      </c>
      <c r="G40" s="16">
        <f t="shared" si="9"/>
        <v>108</v>
      </c>
      <c r="H40" s="16">
        <f t="shared" si="9"/>
        <v>126</v>
      </c>
      <c r="I40" s="16">
        <f t="shared" si="9"/>
        <v>162</v>
      </c>
      <c r="J40" s="6"/>
      <c r="K40" s="128" t="s">
        <v>106</v>
      </c>
      <c r="L40" s="128"/>
      <c r="M40" s="128"/>
      <c r="N40" s="128"/>
    </row>
    <row r="41" spans="1:14" x14ac:dyDescent="0.25">
      <c r="A41" s="6"/>
      <c r="B41" s="90" t="s">
        <v>101</v>
      </c>
      <c r="C41" s="6"/>
      <c r="D41" s="16">
        <f t="shared" si="9"/>
        <v>18</v>
      </c>
      <c r="E41" s="16">
        <f t="shared" si="9"/>
        <v>72</v>
      </c>
      <c r="F41" s="16">
        <f t="shared" si="9"/>
        <v>90</v>
      </c>
      <c r="G41" s="16">
        <f t="shared" si="9"/>
        <v>90</v>
      </c>
      <c r="H41" s="16">
        <f t="shared" si="9"/>
        <v>126</v>
      </c>
      <c r="I41" s="16">
        <f t="shared" si="9"/>
        <v>144</v>
      </c>
      <c r="J41" s="6"/>
      <c r="K41" s="128"/>
      <c r="L41" s="128"/>
      <c r="M41" s="128"/>
      <c r="N41" s="128"/>
    </row>
    <row r="42" spans="1:14" x14ac:dyDescent="0.25">
      <c r="A42" s="6"/>
      <c r="B42" s="90" t="s">
        <v>102</v>
      </c>
      <c r="C42" s="6"/>
      <c r="D42" s="16">
        <f t="shared" si="9"/>
        <v>0</v>
      </c>
      <c r="E42" s="16">
        <f t="shared" si="9"/>
        <v>21</v>
      </c>
      <c r="F42" s="16">
        <f t="shared" si="9"/>
        <v>84</v>
      </c>
      <c r="G42" s="16">
        <f t="shared" si="9"/>
        <v>105</v>
      </c>
      <c r="H42" s="16">
        <f t="shared" si="9"/>
        <v>126</v>
      </c>
      <c r="I42" s="16">
        <f t="shared" si="9"/>
        <v>147</v>
      </c>
      <c r="J42" s="6"/>
      <c r="K42" s="128"/>
      <c r="L42" s="128"/>
      <c r="M42" s="128"/>
      <c r="N42" s="128"/>
    </row>
    <row r="43" spans="1:14" x14ac:dyDescent="0.25">
      <c r="A43" s="6"/>
      <c r="B43" s="90" t="s">
        <v>103</v>
      </c>
      <c r="C43" s="6"/>
      <c r="D43" s="16">
        <f t="shared" si="9"/>
        <v>0</v>
      </c>
      <c r="E43" s="16">
        <f t="shared" si="9"/>
        <v>0</v>
      </c>
      <c r="F43" s="16">
        <f t="shared" si="9"/>
        <v>42</v>
      </c>
      <c r="G43" s="16">
        <f t="shared" si="9"/>
        <v>84</v>
      </c>
      <c r="H43" s="16">
        <f t="shared" si="9"/>
        <v>105</v>
      </c>
      <c r="I43" s="16">
        <f t="shared" si="9"/>
        <v>126</v>
      </c>
      <c r="J43" s="6"/>
      <c r="K43" s="128"/>
      <c r="L43" s="128"/>
      <c r="M43" s="128"/>
      <c r="N43" s="128"/>
    </row>
    <row r="44" spans="1:14" s="40" customFormat="1" x14ac:dyDescent="0.25">
      <c r="A44" s="39"/>
      <c r="B44" s="41" t="s">
        <v>109</v>
      </c>
      <c r="C44" s="6"/>
      <c r="D44" s="23">
        <f>SUM(D40:D43)</f>
        <v>90</v>
      </c>
      <c r="E44" s="23">
        <f t="shared" ref="E44" si="10">SUM(E40:E43)</f>
        <v>183</v>
      </c>
      <c r="F44" s="23">
        <f t="shared" ref="F44" si="11">SUM(F40:F43)</f>
        <v>306</v>
      </c>
      <c r="G44" s="23">
        <f t="shared" ref="G44" si="12">SUM(G40:G43)</f>
        <v>387</v>
      </c>
      <c r="H44" s="23">
        <f t="shared" ref="H44" si="13">SUM(H40:H43)</f>
        <v>483</v>
      </c>
      <c r="I44" s="23">
        <f t="shared" ref="I44" si="14">SUM(I40:I43)</f>
        <v>579</v>
      </c>
      <c r="J44" s="39"/>
      <c r="K44" s="128"/>
      <c r="L44" s="128"/>
      <c r="M44" s="128"/>
      <c r="N44" s="128"/>
    </row>
    <row r="45" spans="1:14" x14ac:dyDescent="0.25">
      <c r="A45" s="6"/>
      <c r="B45" s="12" t="s">
        <v>105</v>
      </c>
      <c r="C45" s="6"/>
      <c r="D45" s="6"/>
      <c r="E45" s="6"/>
      <c r="F45" s="6"/>
      <c r="G45" s="6"/>
      <c r="H45" s="6"/>
      <c r="I45" s="6"/>
      <c r="J45" s="6"/>
      <c r="K45" s="128"/>
      <c r="L45" s="128"/>
      <c r="M45" s="128"/>
      <c r="N45" s="128"/>
    </row>
    <row r="46" spans="1:14" x14ac:dyDescent="0.25">
      <c r="A46" s="6"/>
      <c r="B46" s="90" t="s">
        <v>100</v>
      </c>
      <c r="C46" s="6"/>
      <c r="D46" s="16">
        <f t="shared" ref="D46:I49" si="15">D15*D32</f>
        <v>0</v>
      </c>
      <c r="E46" s="16">
        <f t="shared" si="15"/>
        <v>9</v>
      </c>
      <c r="F46" s="16">
        <f t="shared" si="15"/>
        <v>9</v>
      </c>
      <c r="G46" s="16">
        <f t="shared" si="15"/>
        <v>9</v>
      </c>
      <c r="H46" s="16">
        <f t="shared" si="15"/>
        <v>18</v>
      </c>
      <c r="I46" s="16">
        <f t="shared" si="15"/>
        <v>18</v>
      </c>
      <c r="J46" s="6"/>
      <c r="K46" s="128"/>
      <c r="L46" s="128"/>
      <c r="M46" s="128"/>
      <c r="N46" s="128"/>
    </row>
    <row r="47" spans="1:14" x14ac:dyDescent="0.25">
      <c r="A47" s="6"/>
      <c r="B47" s="90" t="s">
        <v>101</v>
      </c>
      <c r="C47" s="6"/>
      <c r="D47" s="16">
        <f t="shared" si="15"/>
        <v>0</v>
      </c>
      <c r="E47" s="16">
        <f t="shared" si="15"/>
        <v>0</v>
      </c>
      <c r="F47" s="16">
        <f t="shared" si="15"/>
        <v>9</v>
      </c>
      <c r="G47" s="16">
        <f t="shared" si="15"/>
        <v>9</v>
      </c>
      <c r="H47" s="16">
        <f t="shared" si="15"/>
        <v>9</v>
      </c>
      <c r="I47" s="16">
        <f t="shared" si="15"/>
        <v>18</v>
      </c>
      <c r="J47" s="6"/>
      <c r="K47" s="128"/>
      <c r="L47" s="128"/>
      <c r="M47" s="128"/>
      <c r="N47" s="128"/>
    </row>
    <row r="48" spans="1:14" x14ac:dyDescent="0.25">
      <c r="A48" s="6"/>
      <c r="B48" s="90" t="s">
        <v>102</v>
      </c>
      <c r="C48" s="6"/>
      <c r="D48" s="16">
        <f t="shared" si="15"/>
        <v>0</v>
      </c>
      <c r="E48" s="16">
        <f t="shared" si="15"/>
        <v>0</v>
      </c>
      <c r="F48" s="16">
        <f t="shared" si="15"/>
        <v>0</v>
      </c>
      <c r="G48" s="16">
        <f t="shared" si="15"/>
        <v>9</v>
      </c>
      <c r="H48" s="16">
        <f t="shared" si="15"/>
        <v>9</v>
      </c>
      <c r="I48" s="16">
        <f t="shared" si="15"/>
        <v>9</v>
      </c>
      <c r="J48" s="6"/>
      <c r="K48" s="128"/>
      <c r="L48" s="128"/>
      <c r="M48" s="128"/>
      <c r="N48" s="128"/>
    </row>
    <row r="49" spans="1:15" x14ac:dyDescent="0.25">
      <c r="A49" s="6"/>
      <c r="B49" s="90" t="s">
        <v>103</v>
      </c>
      <c r="C49" s="6"/>
      <c r="D49" s="16">
        <f t="shared" si="15"/>
        <v>0</v>
      </c>
      <c r="E49" s="16">
        <f t="shared" si="15"/>
        <v>0</v>
      </c>
      <c r="F49" s="16">
        <f t="shared" si="15"/>
        <v>0</v>
      </c>
      <c r="G49" s="16">
        <f t="shared" si="15"/>
        <v>0</v>
      </c>
      <c r="H49" s="16">
        <f t="shared" si="15"/>
        <v>9</v>
      </c>
      <c r="I49" s="16">
        <f t="shared" si="15"/>
        <v>9</v>
      </c>
      <c r="J49" s="6"/>
      <c r="K49" s="128"/>
      <c r="L49" s="128"/>
      <c r="M49" s="128"/>
      <c r="N49" s="128"/>
    </row>
    <row r="50" spans="1:15" s="40" customFormat="1" x14ac:dyDescent="0.25">
      <c r="A50" s="39"/>
      <c r="B50" s="41" t="s">
        <v>109</v>
      </c>
      <c r="C50" s="6"/>
      <c r="D50" s="23">
        <f>SUM(D46:D49)</f>
        <v>0</v>
      </c>
      <c r="E50" s="23">
        <f t="shared" ref="E50" si="16">SUM(E46:E49)</f>
        <v>9</v>
      </c>
      <c r="F50" s="23">
        <f t="shared" ref="F50" si="17">SUM(F46:F49)</f>
        <v>18</v>
      </c>
      <c r="G50" s="23">
        <f t="shared" ref="G50" si="18">SUM(G46:G49)</f>
        <v>27</v>
      </c>
      <c r="H50" s="23">
        <f t="shared" ref="H50" si="19">SUM(H46:H49)</f>
        <v>45</v>
      </c>
      <c r="I50" s="23">
        <f t="shared" ref="I50" si="20">SUM(I46:I49)</f>
        <v>54</v>
      </c>
      <c r="J50" s="39"/>
      <c r="K50" s="128"/>
      <c r="L50" s="128"/>
      <c r="M50" s="128"/>
      <c r="N50" s="128"/>
    </row>
    <row r="51" spans="1:15" s="40" customFormat="1" x14ac:dyDescent="0.25">
      <c r="A51" s="39"/>
      <c r="B51" s="41"/>
      <c r="C51" s="41"/>
      <c r="D51" s="41"/>
      <c r="E51" s="41"/>
      <c r="F51" s="41"/>
      <c r="G51" s="41"/>
      <c r="H51" s="41"/>
      <c r="I51" s="41"/>
      <c r="J51" s="39"/>
      <c r="K51" s="89"/>
      <c r="L51" s="89"/>
      <c r="M51" s="89"/>
      <c r="N51" s="89"/>
    </row>
    <row r="52" spans="1:15" s="40" customFormat="1" x14ac:dyDescent="0.25">
      <c r="A52" s="39"/>
      <c r="B52" s="41" t="s">
        <v>32</v>
      </c>
      <c r="C52" s="6"/>
      <c r="D52" s="46">
        <f>D44+D50</f>
        <v>90</v>
      </c>
      <c r="E52" s="46">
        <f t="shared" ref="E52:I52" si="21">E44+E50</f>
        <v>192</v>
      </c>
      <c r="F52" s="46">
        <f t="shared" si="21"/>
        <v>324</v>
      </c>
      <c r="G52" s="46">
        <f t="shared" si="21"/>
        <v>414</v>
      </c>
      <c r="H52" s="46">
        <f t="shared" si="21"/>
        <v>528</v>
      </c>
      <c r="I52" s="46">
        <f t="shared" si="21"/>
        <v>633</v>
      </c>
      <c r="J52" s="39"/>
      <c r="K52" s="89"/>
      <c r="L52" s="89"/>
      <c r="M52" s="89"/>
      <c r="N52" s="89"/>
    </row>
    <row r="53" spans="1:15" x14ac:dyDescent="0.25">
      <c r="A53" s="6"/>
      <c r="B53" s="6"/>
      <c r="C53" s="6"/>
      <c r="D53" s="18"/>
      <c r="E53" s="18"/>
      <c r="F53" s="18"/>
      <c r="G53" s="18"/>
      <c r="H53" s="18"/>
      <c r="I53" s="18"/>
      <c r="J53" s="6"/>
    </row>
    <row r="54" spans="1:15" x14ac:dyDescent="0.25">
      <c r="A54" s="6"/>
      <c r="B54" s="27" t="s">
        <v>112</v>
      </c>
      <c r="C54" s="70"/>
      <c r="D54" s="70"/>
      <c r="E54" s="6"/>
      <c r="F54" s="6"/>
      <c r="G54" s="6"/>
      <c r="H54" s="6"/>
      <c r="I54" s="6"/>
      <c r="J54" s="6"/>
      <c r="K54" s="102" t="s">
        <v>113</v>
      </c>
      <c r="L54" s="103"/>
      <c r="M54" s="103"/>
      <c r="N54" s="103"/>
      <c r="O54" s="91"/>
    </row>
    <row r="55" spans="1:15" ht="15" customHeight="1" x14ac:dyDescent="0.25">
      <c r="B55" s="12" t="s">
        <v>115</v>
      </c>
      <c r="D55" s="92">
        <v>261.2</v>
      </c>
      <c r="L55" s="26"/>
      <c r="M55" s="26"/>
      <c r="N55" s="26"/>
    </row>
    <row r="56" spans="1:15" x14ac:dyDescent="0.25">
      <c r="B56" s="12" t="s">
        <v>116</v>
      </c>
      <c r="D56" s="92">
        <v>30.9</v>
      </c>
      <c r="K56" s="128"/>
      <c r="L56" s="128"/>
      <c r="M56" s="128"/>
      <c r="N56" s="128"/>
    </row>
    <row r="57" spans="1:15" x14ac:dyDescent="0.25">
      <c r="B57" s="12"/>
      <c r="K57" s="128"/>
      <c r="L57" s="128"/>
      <c r="M57" s="128"/>
      <c r="N57" s="128"/>
    </row>
    <row r="58" spans="1:15" ht="15.75" thickBot="1" x14ac:dyDescent="0.3">
      <c r="B58" s="12"/>
      <c r="K58" s="128"/>
      <c r="L58" s="128"/>
      <c r="M58" s="128"/>
      <c r="N58" s="128"/>
    </row>
    <row r="59" spans="1:15" x14ac:dyDescent="0.25">
      <c r="A59" s="6"/>
      <c r="B59" s="93" t="s">
        <v>48</v>
      </c>
      <c r="C59" s="94"/>
      <c r="D59" s="94"/>
      <c r="E59" s="94"/>
      <c r="F59" s="94"/>
      <c r="G59" s="94"/>
      <c r="H59" s="94"/>
      <c r="I59" s="95"/>
      <c r="J59" s="6"/>
      <c r="K59" s="128"/>
      <c r="L59" s="128"/>
      <c r="M59" s="128"/>
      <c r="N59" s="128"/>
    </row>
    <row r="60" spans="1:15" x14ac:dyDescent="0.25">
      <c r="A60" s="6"/>
      <c r="B60" s="96" t="s">
        <v>118</v>
      </c>
      <c r="C60" s="6"/>
      <c r="D60" s="16">
        <f>($D$55*0.885)*D52</f>
        <v>20804.580000000002</v>
      </c>
      <c r="E60" s="16">
        <f t="shared" ref="E60:I60" si="22">($D$55*0.885)*E52</f>
        <v>44383.103999999999</v>
      </c>
      <c r="F60" s="16">
        <f t="shared" si="22"/>
        <v>74896.487999999998</v>
      </c>
      <c r="G60" s="16">
        <f t="shared" si="22"/>
        <v>95701.067999999999</v>
      </c>
      <c r="H60" s="16">
        <f t="shared" si="22"/>
        <v>122053.53600000001</v>
      </c>
      <c r="I60" s="97">
        <f t="shared" si="22"/>
        <v>146325.546</v>
      </c>
      <c r="J60" s="6"/>
      <c r="K60" s="128"/>
      <c r="L60" s="128"/>
      <c r="M60" s="128"/>
      <c r="N60" s="128"/>
    </row>
    <row r="61" spans="1:15" x14ac:dyDescent="0.25">
      <c r="A61" s="6"/>
      <c r="B61" s="96" t="s">
        <v>114</v>
      </c>
      <c r="C61" s="6"/>
      <c r="D61" s="16">
        <f>($D$56)*D52</f>
        <v>2781</v>
      </c>
      <c r="E61" s="16">
        <f t="shared" ref="E61:I61" si="23">($D$56)*E52</f>
        <v>5932.7999999999993</v>
      </c>
      <c r="F61" s="16">
        <f t="shared" si="23"/>
        <v>10011.6</v>
      </c>
      <c r="G61" s="16">
        <f t="shared" si="23"/>
        <v>12792.599999999999</v>
      </c>
      <c r="H61" s="16">
        <f t="shared" si="23"/>
        <v>16315.199999999999</v>
      </c>
      <c r="I61" s="97">
        <f t="shared" si="23"/>
        <v>19559.7</v>
      </c>
      <c r="J61" s="6"/>
      <c r="K61" s="128"/>
      <c r="L61" s="128"/>
      <c r="M61" s="128"/>
      <c r="N61" s="128"/>
    </row>
    <row r="62" spans="1:15" s="40" customFormat="1" ht="15.75" thickBot="1" x14ac:dyDescent="0.3">
      <c r="A62" s="39"/>
      <c r="B62" s="98" t="s">
        <v>117</v>
      </c>
      <c r="C62" s="99"/>
      <c r="D62" s="100">
        <f>SUM(D60:D61)</f>
        <v>23585.58</v>
      </c>
      <c r="E62" s="100">
        <f t="shared" ref="E62:I62" si="24">SUM(E60:E61)</f>
        <v>50315.903999999995</v>
      </c>
      <c r="F62" s="100">
        <f t="shared" si="24"/>
        <v>84908.088000000003</v>
      </c>
      <c r="G62" s="100">
        <f t="shared" si="24"/>
        <v>108493.66800000001</v>
      </c>
      <c r="H62" s="100">
        <f t="shared" si="24"/>
        <v>138368.736</v>
      </c>
      <c r="I62" s="101">
        <f t="shared" si="24"/>
        <v>165885.24600000001</v>
      </c>
      <c r="J62" s="39"/>
      <c r="K62" s="26"/>
      <c r="L62" s="26"/>
      <c r="M62" s="26"/>
      <c r="N62" s="26"/>
    </row>
  </sheetData>
  <mergeCells count="6">
    <mergeCell ref="K56:N61"/>
    <mergeCell ref="B1:I1"/>
    <mergeCell ref="B3:I3"/>
    <mergeCell ref="K9:N20"/>
    <mergeCell ref="K26:N36"/>
    <mergeCell ref="K40:N50"/>
  </mergeCells>
  <phoneticPr fontId="9" type="noConversion"/>
  <hyperlinks>
    <hyperlink ref="K54" r:id="rId1" xr:uid="{B984BA98-3367-47FB-8EBF-3E82B71A1494}"/>
  </hyperlinks>
  <pageMargins left="0.7" right="0.7" top="0.75" bottom="0.75" header="0.3" footer="0.3"/>
  <pageSetup scale="64"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35B7F-BB17-4DB0-BE65-1818308FB995}">
  <sheetPr>
    <pageSetUpPr fitToPage="1"/>
  </sheetPr>
  <dimension ref="A1:S77"/>
  <sheetViews>
    <sheetView zoomScale="132" zoomScaleNormal="80" workbookViewId="0">
      <pane ySplit="5" topLeftCell="A6" activePane="bottomLeft" state="frozen"/>
      <selection pane="bottomLeft" activeCell="B2" sqref="B2"/>
    </sheetView>
  </sheetViews>
  <sheetFormatPr defaultColWidth="9.140625" defaultRowHeight="15" x14ac:dyDescent="0.25"/>
  <cols>
    <col min="1" max="1" width="1.42578125" style="35" customWidth="1"/>
    <col min="2" max="2" width="32.28515625" style="35" bestFit="1" customWidth="1"/>
    <col min="3" max="3" width="14.85546875" style="35" bestFit="1" customWidth="1"/>
    <col min="4" max="9" width="11.140625" style="35" customWidth="1"/>
    <col min="10" max="10" width="3.42578125" style="35" customWidth="1"/>
    <col min="11" max="14" width="18.28515625" style="35" customWidth="1"/>
    <col min="15" max="15" width="9.140625" style="35"/>
    <col min="16" max="16" width="11.42578125" style="35" bestFit="1" customWidth="1"/>
    <col min="17" max="19" width="11.7109375" style="35" customWidth="1"/>
    <col min="20" max="16384" width="9.140625" style="35"/>
  </cols>
  <sheetData>
    <row r="1" spans="1:19" x14ac:dyDescent="0.25">
      <c r="A1" s="1"/>
      <c r="B1" s="129" t="s">
        <v>137</v>
      </c>
      <c r="C1" s="129"/>
      <c r="D1" s="129"/>
      <c r="E1" s="129"/>
      <c r="F1" s="129"/>
      <c r="G1" s="129"/>
      <c r="H1" s="129"/>
      <c r="I1" s="129"/>
      <c r="J1" s="1"/>
      <c r="K1" s="1"/>
      <c r="L1" s="1"/>
      <c r="M1" s="1"/>
      <c r="N1" s="1"/>
    </row>
    <row r="2" spans="1:19" ht="7.5" customHeight="1" x14ac:dyDescent="0.25">
      <c r="A2" s="1"/>
      <c r="B2" s="33"/>
      <c r="C2" s="33"/>
      <c r="D2" s="33"/>
      <c r="E2" s="33"/>
      <c r="F2" s="33"/>
      <c r="G2" s="33"/>
      <c r="H2" s="33"/>
      <c r="I2" s="33"/>
      <c r="J2" s="1"/>
      <c r="K2" s="1"/>
      <c r="L2" s="1"/>
      <c r="M2" s="1"/>
      <c r="N2" s="1"/>
    </row>
    <row r="3" spans="1:19" ht="15.75" x14ac:dyDescent="0.25">
      <c r="A3" s="1"/>
      <c r="B3" s="133" t="s">
        <v>33</v>
      </c>
      <c r="C3" s="133"/>
      <c r="D3" s="133"/>
      <c r="E3" s="133"/>
      <c r="F3" s="133"/>
      <c r="G3" s="133"/>
      <c r="H3" s="133"/>
      <c r="I3" s="133"/>
      <c r="J3" s="1"/>
      <c r="K3" s="1"/>
      <c r="L3" s="1"/>
      <c r="M3" s="1"/>
      <c r="N3" s="1"/>
    </row>
    <row r="4" spans="1:19" x14ac:dyDescent="0.25">
      <c r="A4" s="2"/>
      <c r="B4" s="3"/>
      <c r="C4" s="4"/>
      <c r="D4" s="5" t="s">
        <v>0</v>
      </c>
      <c r="E4" s="5" t="s">
        <v>1</v>
      </c>
      <c r="F4" s="5" t="s">
        <v>2</v>
      </c>
      <c r="G4" s="5" t="s">
        <v>3</v>
      </c>
      <c r="H4" s="5" t="s">
        <v>4</v>
      </c>
      <c r="I4" s="5" t="s">
        <v>5</v>
      </c>
      <c r="J4" s="6"/>
      <c r="K4" s="6"/>
      <c r="L4" s="6"/>
      <c r="M4" s="6"/>
      <c r="N4" s="6"/>
    </row>
    <row r="5" spans="1:19" x14ac:dyDescent="0.25">
      <c r="A5" s="6"/>
      <c r="B5" s="6"/>
      <c r="C5" s="6"/>
      <c r="D5" s="5" t="str">
        <f>'Financial Health Summary'!D5</f>
        <v>FY27</v>
      </c>
      <c r="E5" s="5" t="str">
        <f>'Financial Health Summary'!E5</f>
        <v>FY28</v>
      </c>
      <c r="F5" s="5" t="str">
        <f>'Financial Health Summary'!F5</f>
        <v>FY29</v>
      </c>
      <c r="G5" s="5" t="str">
        <f>'Financial Health Summary'!G5</f>
        <v>FY30</v>
      </c>
      <c r="H5" s="5" t="str">
        <f>'Financial Health Summary'!H5</f>
        <v>FY31</v>
      </c>
      <c r="I5" s="5" t="str">
        <f>'Financial Health Summary'!I5</f>
        <v>FY32</v>
      </c>
      <c r="J5" s="5"/>
      <c r="K5" s="6"/>
      <c r="L5" s="6"/>
      <c r="M5" s="6"/>
      <c r="N5" s="6"/>
    </row>
    <row r="6" spans="1:19" x14ac:dyDescent="0.25">
      <c r="A6" s="6"/>
      <c r="B6" s="6"/>
      <c r="C6" s="6"/>
      <c r="D6" s="6"/>
      <c r="E6" s="6"/>
      <c r="F6" s="6"/>
      <c r="G6" s="6"/>
      <c r="H6" s="6"/>
      <c r="I6" s="6"/>
      <c r="J6" s="6"/>
    </row>
    <row r="7" spans="1:19" x14ac:dyDescent="0.25">
      <c r="A7" s="6"/>
      <c r="B7" s="27" t="s">
        <v>10</v>
      </c>
      <c r="C7" s="6"/>
      <c r="D7" s="6"/>
      <c r="E7" s="6"/>
      <c r="F7" s="6"/>
      <c r="G7" s="6"/>
      <c r="H7" s="6"/>
      <c r="I7" s="6"/>
      <c r="J7" s="6"/>
    </row>
    <row r="8" spans="1:19" x14ac:dyDescent="0.25">
      <c r="A8" s="6"/>
      <c r="B8" s="11" t="s">
        <v>12</v>
      </c>
      <c r="C8" s="5" t="s">
        <v>13</v>
      </c>
      <c r="D8" s="6"/>
      <c r="E8" s="6"/>
      <c r="F8" s="6"/>
      <c r="G8" s="6"/>
      <c r="H8" s="6"/>
      <c r="I8" s="6"/>
      <c r="J8" s="6"/>
      <c r="K8" s="6"/>
      <c r="L8" s="6"/>
      <c r="M8" s="6"/>
      <c r="N8" s="6"/>
    </row>
    <row r="9" spans="1:19" x14ac:dyDescent="0.25">
      <c r="A9" s="6"/>
      <c r="B9" s="12" t="s">
        <v>14</v>
      </c>
      <c r="C9" s="13">
        <v>0.125</v>
      </c>
      <c r="D9" s="14">
        <v>0.125</v>
      </c>
      <c r="E9" s="14">
        <v>0.125</v>
      </c>
      <c r="F9" s="14">
        <v>0.125</v>
      </c>
      <c r="G9" s="14">
        <v>0.125</v>
      </c>
      <c r="H9" s="14">
        <v>0.125</v>
      </c>
      <c r="I9" s="14">
        <v>0.125</v>
      </c>
      <c r="J9" s="6"/>
      <c r="K9" s="128" t="s">
        <v>123</v>
      </c>
      <c r="L9" s="128"/>
      <c r="M9" s="128"/>
      <c r="N9" s="128"/>
      <c r="P9" s="135" t="s">
        <v>25</v>
      </c>
      <c r="Q9" s="135"/>
      <c r="R9" s="135"/>
      <c r="S9" s="135"/>
    </row>
    <row r="10" spans="1:19" x14ac:dyDescent="0.25">
      <c r="A10" s="6"/>
      <c r="B10" s="12" t="s">
        <v>15</v>
      </c>
      <c r="C10" s="15">
        <v>100000</v>
      </c>
      <c r="D10" s="16">
        <f>SUM($C$10*D9)</f>
        <v>12500</v>
      </c>
      <c r="E10" s="16">
        <f t="shared" ref="E10:I10" si="0">SUM($C$10*E9)</f>
        <v>12500</v>
      </c>
      <c r="F10" s="16">
        <f t="shared" si="0"/>
        <v>12500</v>
      </c>
      <c r="G10" s="16">
        <f t="shared" si="0"/>
        <v>12500</v>
      </c>
      <c r="H10" s="16">
        <f t="shared" si="0"/>
        <v>12500</v>
      </c>
      <c r="I10" s="16">
        <f t="shared" si="0"/>
        <v>12500</v>
      </c>
      <c r="J10" s="6"/>
      <c r="K10" s="128"/>
      <c r="L10" s="128"/>
      <c r="M10" s="128"/>
      <c r="N10" s="128"/>
      <c r="P10" s="7" t="s">
        <v>6</v>
      </c>
      <c r="Q10" s="8" t="s">
        <v>7</v>
      </c>
      <c r="R10" s="25" t="s">
        <v>45</v>
      </c>
      <c r="S10" s="8" t="s">
        <v>8</v>
      </c>
    </row>
    <row r="11" spans="1:19" x14ac:dyDescent="0.25">
      <c r="A11" s="6"/>
      <c r="B11" s="12" t="s">
        <v>6</v>
      </c>
      <c r="C11" s="6"/>
      <c r="D11" s="16">
        <f t="shared" ref="D11:I11" si="1">($Q$11*D10)+($Q$12*D9)</f>
        <v>3113.625</v>
      </c>
      <c r="E11" s="16">
        <f t="shared" si="1"/>
        <v>3113.625</v>
      </c>
      <c r="F11" s="16">
        <f t="shared" si="1"/>
        <v>3113.625</v>
      </c>
      <c r="G11" s="16">
        <f t="shared" si="1"/>
        <v>3113.625</v>
      </c>
      <c r="H11" s="16">
        <f t="shared" si="1"/>
        <v>3113.625</v>
      </c>
      <c r="I11" s="16">
        <f t="shared" si="1"/>
        <v>3113.625</v>
      </c>
      <c r="J11" s="6"/>
      <c r="K11" s="128"/>
      <c r="L11" s="128"/>
      <c r="M11" s="128"/>
      <c r="N11" s="128"/>
      <c r="P11" s="9" t="s">
        <v>9</v>
      </c>
      <c r="Q11" s="7">
        <v>0.14099999999999999</v>
      </c>
      <c r="R11" s="7">
        <v>0.08</v>
      </c>
      <c r="S11" s="7">
        <v>2E-3</v>
      </c>
    </row>
    <row r="12" spans="1:19" s="40" customFormat="1" x14ac:dyDescent="0.25">
      <c r="A12" s="39"/>
      <c r="B12" s="37" t="s">
        <v>32</v>
      </c>
      <c r="C12" s="1"/>
      <c r="D12" s="17">
        <f>SUM(D10:D11)</f>
        <v>15613.625</v>
      </c>
      <c r="E12" s="17">
        <f t="shared" ref="E12:I12" si="2">SUM(E10:E11)</f>
        <v>15613.625</v>
      </c>
      <c r="F12" s="17">
        <f t="shared" si="2"/>
        <v>15613.625</v>
      </c>
      <c r="G12" s="17">
        <f t="shared" si="2"/>
        <v>15613.625</v>
      </c>
      <c r="H12" s="17">
        <f t="shared" si="2"/>
        <v>15613.625</v>
      </c>
      <c r="I12" s="17">
        <f t="shared" si="2"/>
        <v>15613.625</v>
      </c>
      <c r="J12" s="39"/>
      <c r="K12" s="128"/>
      <c r="L12" s="128"/>
      <c r="M12" s="128"/>
      <c r="N12" s="128"/>
      <c r="P12" s="9" t="s">
        <v>11</v>
      </c>
      <c r="Q12" s="10">
        <v>10809</v>
      </c>
      <c r="R12" s="7"/>
      <c r="S12" s="7"/>
    </row>
    <row r="13" spans="1:19" x14ac:dyDescent="0.25">
      <c r="A13" s="6"/>
      <c r="B13" s="6"/>
      <c r="C13" s="6"/>
      <c r="D13" s="18"/>
      <c r="E13" s="18"/>
      <c r="F13" s="18"/>
      <c r="G13" s="18"/>
      <c r="H13" s="18"/>
      <c r="I13" s="18"/>
      <c r="J13" s="6"/>
      <c r="K13" s="6"/>
      <c r="L13" s="6"/>
      <c r="M13" s="6"/>
      <c r="N13" s="6"/>
    </row>
    <row r="14" spans="1:19" x14ac:dyDescent="0.25">
      <c r="A14" s="6"/>
      <c r="B14" s="11" t="s">
        <v>16</v>
      </c>
      <c r="C14" s="5" t="s">
        <v>13</v>
      </c>
      <c r="D14" s="6"/>
      <c r="E14" s="6"/>
      <c r="F14" s="6"/>
      <c r="G14" s="6"/>
      <c r="H14" s="6"/>
      <c r="I14" s="6"/>
      <c r="J14" s="6"/>
      <c r="K14" s="19"/>
      <c r="L14" s="20"/>
      <c r="M14" s="6"/>
      <c r="N14" s="6"/>
    </row>
    <row r="15" spans="1:19" ht="15" customHeight="1" x14ac:dyDescent="0.25">
      <c r="A15" s="6"/>
      <c r="B15" s="12" t="s">
        <v>14</v>
      </c>
      <c r="C15" s="13">
        <v>0</v>
      </c>
      <c r="D15" s="14">
        <v>0</v>
      </c>
      <c r="E15" s="14">
        <v>0</v>
      </c>
      <c r="F15" s="14">
        <v>0</v>
      </c>
      <c r="G15" s="14">
        <v>0</v>
      </c>
      <c r="H15" s="14">
        <v>0</v>
      </c>
      <c r="I15" s="14">
        <v>0</v>
      </c>
      <c r="J15" s="6"/>
      <c r="K15" s="128" t="s">
        <v>121</v>
      </c>
      <c r="L15" s="128"/>
      <c r="M15" s="128"/>
      <c r="N15" s="128"/>
    </row>
    <row r="16" spans="1:19" x14ac:dyDescent="0.25">
      <c r="A16" s="6"/>
      <c r="B16" s="12" t="s">
        <v>15</v>
      </c>
      <c r="C16" s="15">
        <v>0</v>
      </c>
      <c r="D16" s="16">
        <f>SUM($C$16*D15)</f>
        <v>0</v>
      </c>
      <c r="E16" s="16">
        <f t="shared" ref="E16:I16" si="3">SUM($C$16*E15)</f>
        <v>0</v>
      </c>
      <c r="F16" s="16">
        <f t="shared" si="3"/>
        <v>0</v>
      </c>
      <c r="G16" s="16">
        <f t="shared" si="3"/>
        <v>0</v>
      </c>
      <c r="H16" s="16">
        <f t="shared" si="3"/>
        <v>0</v>
      </c>
      <c r="I16" s="16">
        <f t="shared" si="3"/>
        <v>0</v>
      </c>
      <c r="J16" s="6"/>
      <c r="K16" s="128"/>
      <c r="L16" s="128"/>
      <c r="M16" s="128"/>
      <c r="N16" s="128"/>
    </row>
    <row r="17" spans="1:14" x14ac:dyDescent="0.25">
      <c r="A17" s="6"/>
      <c r="B17" s="12" t="s">
        <v>6</v>
      </c>
      <c r="C17" s="6"/>
      <c r="D17" s="16">
        <f t="shared" ref="D17:I17" si="4">($Q$11*D16)+($Q$12*D15)</f>
        <v>0</v>
      </c>
      <c r="E17" s="16">
        <f t="shared" si="4"/>
        <v>0</v>
      </c>
      <c r="F17" s="16">
        <f t="shared" si="4"/>
        <v>0</v>
      </c>
      <c r="G17" s="16">
        <f t="shared" si="4"/>
        <v>0</v>
      </c>
      <c r="H17" s="16">
        <f t="shared" si="4"/>
        <v>0</v>
      </c>
      <c r="I17" s="16">
        <f t="shared" si="4"/>
        <v>0</v>
      </c>
      <c r="J17" s="6"/>
      <c r="K17" s="128"/>
      <c r="L17" s="128"/>
      <c r="M17" s="128"/>
      <c r="N17" s="128"/>
    </row>
    <row r="18" spans="1:14" x14ac:dyDescent="0.25">
      <c r="A18" s="6"/>
      <c r="B18" s="37" t="s">
        <v>32</v>
      </c>
      <c r="C18" s="6"/>
      <c r="D18" s="17">
        <f>SUM(D16:D17)</f>
        <v>0</v>
      </c>
      <c r="E18" s="17">
        <f t="shared" ref="E18:I18" si="5">SUM(E16:E17)</f>
        <v>0</v>
      </c>
      <c r="F18" s="17">
        <f t="shared" si="5"/>
        <v>0</v>
      </c>
      <c r="G18" s="17">
        <f t="shared" si="5"/>
        <v>0</v>
      </c>
      <c r="H18" s="17">
        <f t="shared" si="5"/>
        <v>0</v>
      </c>
      <c r="I18" s="17">
        <f t="shared" si="5"/>
        <v>0</v>
      </c>
      <c r="J18" s="6"/>
      <c r="K18" s="128"/>
      <c r="L18" s="128"/>
      <c r="M18" s="128"/>
      <c r="N18" s="128"/>
    </row>
    <row r="19" spans="1:14" x14ac:dyDescent="0.25">
      <c r="A19" s="6"/>
      <c r="B19" s="6"/>
      <c r="C19" s="6"/>
      <c r="D19" s="18"/>
      <c r="E19" s="18"/>
      <c r="F19" s="18"/>
      <c r="G19" s="18"/>
      <c r="H19" s="18"/>
      <c r="I19" s="18"/>
      <c r="J19" s="6"/>
      <c r="K19" s="6"/>
      <c r="L19" s="6"/>
      <c r="M19" s="6"/>
      <c r="N19" s="6"/>
    </row>
    <row r="20" spans="1:14" x14ac:dyDescent="0.25">
      <c r="A20" s="6"/>
      <c r="B20" s="11" t="s">
        <v>17</v>
      </c>
      <c r="C20" s="5" t="s">
        <v>13</v>
      </c>
      <c r="D20" s="6"/>
      <c r="E20" s="6"/>
      <c r="F20" s="6"/>
      <c r="G20" s="6"/>
      <c r="H20" s="6"/>
      <c r="I20" s="6"/>
      <c r="J20" s="6"/>
      <c r="K20" s="19"/>
      <c r="L20" s="20"/>
      <c r="M20" s="6"/>
      <c r="N20" s="6"/>
    </row>
    <row r="21" spans="1:14" ht="15" customHeight="1" x14ac:dyDescent="0.25">
      <c r="A21" s="6"/>
      <c r="B21" s="12" t="s">
        <v>14</v>
      </c>
      <c r="C21" s="13">
        <v>0</v>
      </c>
      <c r="D21" s="14">
        <v>0</v>
      </c>
      <c r="E21" s="14">
        <v>0</v>
      </c>
      <c r="F21" s="14">
        <v>0</v>
      </c>
      <c r="G21" s="14">
        <v>0</v>
      </c>
      <c r="H21" s="14">
        <v>0</v>
      </c>
      <c r="I21" s="14">
        <v>0</v>
      </c>
      <c r="J21" s="6"/>
      <c r="K21" s="128" t="s">
        <v>121</v>
      </c>
      <c r="L21" s="128"/>
      <c r="M21" s="128"/>
      <c r="N21" s="128"/>
    </row>
    <row r="22" spans="1:14" x14ac:dyDescent="0.25">
      <c r="A22" s="6"/>
      <c r="B22" s="12" t="s">
        <v>15</v>
      </c>
      <c r="C22" s="15">
        <v>0</v>
      </c>
      <c r="D22" s="16">
        <f>SUM($C$22*D21)</f>
        <v>0</v>
      </c>
      <c r="E22" s="16">
        <f t="shared" ref="E22:I22" si="6">SUM($C$22*E21)</f>
        <v>0</v>
      </c>
      <c r="F22" s="16">
        <f t="shared" si="6"/>
        <v>0</v>
      </c>
      <c r="G22" s="16">
        <f t="shared" si="6"/>
        <v>0</v>
      </c>
      <c r="H22" s="16">
        <f t="shared" si="6"/>
        <v>0</v>
      </c>
      <c r="I22" s="16">
        <f t="shared" si="6"/>
        <v>0</v>
      </c>
      <c r="J22" s="6"/>
      <c r="K22" s="128"/>
      <c r="L22" s="128"/>
      <c r="M22" s="128"/>
      <c r="N22" s="128"/>
    </row>
    <row r="23" spans="1:14" x14ac:dyDescent="0.25">
      <c r="A23" s="6"/>
      <c r="B23" s="12" t="s">
        <v>6</v>
      </c>
      <c r="C23" s="6"/>
      <c r="D23" s="16">
        <f t="shared" ref="D23:I23" si="7">($Q$11*D22)+($Q$12*D21)</f>
        <v>0</v>
      </c>
      <c r="E23" s="16">
        <f t="shared" si="7"/>
        <v>0</v>
      </c>
      <c r="F23" s="16">
        <f t="shared" si="7"/>
        <v>0</v>
      </c>
      <c r="G23" s="16">
        <f t="shared" si="7"/>
        <v>0</v>
      </c>
      <c r="H23" s="16">
        <f t="shared" si="7"/>
        <v>0</v>
      </c>
      <c r="I23" s="16">
        <f t="shared" si="7"/>
        <v>0</v>
      </c>
      <c r="J23" s="6"/>
      <c r="K23" s="128"/>
      <c r="L23" s="128"/>
      <c r="M23" s="128"/>
      <c r="N23" s="128"/>
    </row>
    <row r="24" spans="1:14" x14ac:dyDescent="0.25">
      <c r="A24" s="6"/>
      <c r="B24" s="37" t="s">
        <v>32</v>
      </c>
      <c r="C24" s="6"/>
      <c r="D24" s="17">
        <f>SUM(D22:D23)</f>
        <v>0</v>
      </c>
      <c r="E24" s="17">
        <f t="shared" ref="E24:I24" si="8">SUM(E22:E23)</f>
        <v>0</v>
      </c>
      <c r="F24" s="17">
        <f t="shared" si="8"/>
        <v>0</v>
      </c>
      <c r="G24" s="17">
        <f t="shared" si="8"/>
        <v>0</v>
      </c>
      <c r="H24" s="17">
        <f t="shared" si="8"/>
        <v>0</v>
      </c>
      <c r="I24" s="17">
        <f t="shared" si="8"/>
        <v>0</v>
      </c>
      <c r="J24" s="6"/>
      <c r="K24" s="128"/>
      <c r="L24" s="128"/>
      <c r="M24" s="128"/>
      <c r="N24" s="128"/>
    </row>
    <row r="25" spans="1:14" x14ac:dyDescent="0.25">
      <c r="A25" s="6"/>
      <c r="B25" s="6"/>
      <c r="C25" s="6"/>
      <c r="D25" s="18"/>
      <c r="E25" s="18"/>
      <c r="F25" s="18"/>
      <c r="G25" s="18"/>
      <c r="H25" s="18"/>
      <c r="I25" s="18"/>
      <c r="J25" s="6"/>
      <c r="K25" s="6"/>
      <c r="L25" s="6"/>
      <c r="M25" s="6"/>
      <c r="N25" s="6"/>
    </row>
    <row r="26" spans="1:14" x14ac:dyDescent="0.25">
      <c r="A26" s="6"/>
      <c r="B26" s="11" t="s">
        <v>18</v>
      </c>
      <c r="C26" s="6" t="s">
        <v>19</v>
      </c>
      <c r="D26" s="6"/>
      <c r="E26" s="6"/>
      <c r="F26" s="6"/>
      <c r="G26" s="6"/>
      <c r="H26" s="6"/>
      <c r="I26" s="6"/>
      <c r="J26" s="6"/>
      <c r="K26" s="6"/>
      <c r="L26" s="6"/>
      <c r="M26" s="6"/>
      <c r="N26" s="6"/>
    </row>
    <row r="27" spans="1:14" x14ac:dyDescent="0.25">
      <c r="A27" s="6"/>
      <c r="B27" s="12" t="s">
        <v>20</v>
      </c>
      <c r="C27" s="6"/>
      <c r="D27" s="21">
        <v>0</v>
      </c>
      <c r="E27" s="21">
        <v>0</v>
      </c>
      <c r="F27" s="21">
        <v>1</v>
      </c>
      <c r="G27" s="21">
        <v>1</v>
      </c>
      <c r="H27" s="21">
        <v>2</v>
      </c>
      <c r="I27" s="21">
        <v>2</v>
      </c>
      <c r="J27" s="6"/>
      <c r="K27" s="128" t="s">
        <v>24</v>
      </c>
      <c r="L27" s="128"/>
      <c r="M27" s="128"/>
      <c r="N27" s="128"/>
    </row>
    <row r="28" spans="1:14" x14ac:dyDescent="0.25">
      <c r="A28" s="6"/>
      <c r="B28" s="12" t="s">
        <v>15</v>
      </c>
      <c r="C28" s="15">
        <v>0</v>
      </c>
      <c r="D28" s="16">
        <f>SUM($C$28*D27)</f>
        <v>0</v>
      </c>
      <c r="E28" s="16">
        <f t="shared" ref="E28" si="9">SUM($C$28*E27)</f>
        <v>0</v>
      </c>
      <c r="F28" s="16">
        <v>3230.5</v>
      </c>
      <c r="G28" s="16">
        <v>3230.5</v>
      </c>
      <c r="H28" s="16">
        <f>H27*3231</f>
        <v>6462</v>
      </c>
      <c r="I28" s="16">
        <f>I27*3231</f>
        <v>6462</v>
      </c>
      <c r="J28" s="6"/>
      <c r="K28" s="128"/>
      <c r="L28" s="128"/>
      <c r="M28" s="128"/>
      <c r="N28" s="128"/>
    </row>
    <row r="29" spans="1:14" x14ac:dyDescent="0.25">
      <c r="A29" s="6"/>
      <c r="B29" s="12" t="s">
        <v>6</v>
      </c>
      <c r="C29" s="6"/>
      <c r="D29" s="16">
        <f t="shared" ref="D29:I29" si="10">($R$11*D28)</f>
        <v>0</v>
      </c>
      <c r="E29" s="16">
        <f t="shared" si="10"/>
        <v>0</v>
      </c>
      <c r="F29" s="16">
        <f t="shared" si="10"/>
        <v>258.44</v>
      </c>
      <c r="G29" s="16">
        <f t="shared" si="10"/>
        <v>258.44</v>
      </c>
      <c r="H29" s="16">
        <f t="shared" si="10"/>
        <v>516.96</v>
      </c>
      <c r="I29" s="16">
        <f t="shared" si="10"/>
        <v>516.96</v>
      </c>
      <c r="J29" s="6"/>
      <c r="K29" s="128"/>
      <c r="L29" s="128"/>
      <c r="M29" s="128"/>
      <c r="N29" s="128"/>
    </row>
    <row r="30" spans="1:14" x14ac:dyDescent="0.25">
      <c r="A30" s="6"/>
      <c r="B30" s="37" t="s">
        <v>32</v>
      </c>
      <c r="C30" s="6"/>
      <c r="D30" s="17">
        <f>SUM(D28:D29)</f>
        <v>0</v>
      </c>
      <c r="E30" s="17">
        <f t="shared" ref="E30:I30" si="11">SUM(E28:E29)</f>
        <v>0</v>
      </c>
      <c r="F30" s="17">
        <f t="shared" si="11"/>
        <v>3488.94</v>
      </c>
      <c r="G30" s="17">
        <f t="shared" si="11"/>
        <v>3488.94</v>
      </c>
      <c r="H30" s="17">
        <f t="shared" si="11"/>
        <v>6978.96</v>
      </c>
      <c r="I30" s="17">
        <f t="shared" si="11"/>
        <v>6978.96</v>
      </c>
      <c r="J30" s="6"/>
      <c r="K30" s="128"/>
      <c r="L30" s="128"/>
      <c r="M30" s="128"/>
      <c r="N30" s="128"/>
    </row>
    <row r="31" spans="1:14" x14ac:dyDescent="0.25">
      <c r="A31" s="6"/>
      <c r="B31" s="6"/>
      <c r="C31" s="6"/>
      <c r="D31" s="18"/>
      <c r="E31" s="18"/>
      <c r="F31" s="18"/>
      <c r="G31" s="22"/>
      <c r="H31" s="18"/>
      <c r="I31" s="18"/>
      <c r="J31" s="6"/>
      <c r="K31" s="6"/>
      <c r="L31" s="6"/>
      <c r="M31" s="6"/>
      <c r="N31" s="6"/>
    </row>
    <row r="32" spans="1:14" x14ac:dyDescent="0.25">
      <c r="A32" s="6"/>
      <c r="B32" s="28" t="s">
        <v>21</v>
      </c>
      <c r="C32" s="29"/>
      <c r="D32" s="29"/>
      <c r="E32" s="29"/>
      <c r="F32" s="29"/>
      <c r="G32" s="29"/>
      <c r="H32" s="29"/>
      <c r="I32" s="29"/>
      <c r="J32" s="6"/>
      <c r="L32" s="26"/>
      <c r="M32" s="26"/>
      <c r="N32" s="26"/>
    </row>
    <row r="33" spans="1:14" x14ac:dyDescent="0.25">
      <c r="A33" s="6"/>
      <c r="B33" s="30" t="s">
        <v>14</v>
      </c>
      <c r="C33" s="29"/>
      <c r="D33" s="31">
        <f>SUM(D9+D15+D21)</f>
        <v>0.125</v>
      </c>
      <c r="E33" s="31">
        <f t="shared" ref="E33:I33" si="12">SUM(E9+E15+E21)</f>
        <v>0.125</v>
      </c>
      <c r="F33" s="31">
        <f t="shared" si="12"/>
        <v>0.125</v>
      </c>
      <c r="G33" s="31">
        <f t="shared" si="12"/>
        <v>0.125</v>
      </c>
      <c r="H33" s="31">
        <f t="shared" si="12"/>
        <v>0.125</v>
      </c>
      <c r="I33" s="31">
        <f t="shared" si="12"/>
        <v>0.125</v>
      </c>
      <c r="J33" s="6"/>
      <c r="L33" s="26"/>
      <c r="M33" s="26"/>
      <c r="N33" s="26"/>
    </row>
    <row r="34" spans="1:14" x14ac:dyDescent="0.25">
      <c r="A34" s="6"/>
      <c r="B34" s="30" t="s">
        <v>22</v>
      </c>
      <c r="C34" s="29"/>
      <c r="D34" s="32">
        <f>D27</f>
        <v>0</v>
      </c>
      <c r="E34" s="32">
        <f t="shared" ref="E34:I34" si="13">E27</f>
        <v>0</v>
      </c>
      <c r="F34" s="32">
        <f t="shared" si="13"/>
        <v>1</v>
      </c>
      <c r="G34" s="32">
        <f t="shared" si="13"/>
        <v>1</v>
      </c>
      <c r="H34" s="32">
        <f t="shared" si="13"/>
        <v>2</v>
      </c>
      <c r="I34" s="32">
        <f t="shared" si="13"/>
        <v>2</v>
      </c>
      <c r="J34" s="6"/>
      <c r="L34" s="26"/>
      <c r="M34" s="26"/>
      <c r="N34" s="26"/>
    </row>
    <row r="35" spans="1:14" x14ac:dyDescent="0.25">
      <c r="A35" s="6"/>
      <c r="B35" s="30" t="s">
        <v>15</v>
      </c>
      <c r="C35" s="29"/>
      <c r="D35" s="23">
        <f>SUM(D10+D16+D22+D28)</f>
        <v>12500</v>
      </c>
      <c r="E35" s="23">
        <f t="shared" ref="E35:I36" si="14">SUM(E10+E16+E22+E28)</f>
        <v>12500</v>
      </c>
      <c r="F35" s="23">
        <f t="shared" si="14"/>
        <v>15730.5</v>
      </c>
      <c r="G35" s="23">
        <f t="shared" si="14"/>
        <v>15730.5</v>
      </c>
      <c r="H35" s="23">
        <f t="shared" si="14"/>
        <v>18962</v>
      </c>
      <c r="I35" s="23">
        <f t="shared" si="14"/>
        <v>18962</v>
      </c>
      <c r="J35" s="6"/>
      <c r="L35" s="26"/>
      <c r="M35" s="26"/>
      <c r="N35" s="26"/>
    </row>
    <row r="36" spans="1:14" x14ac:dyDescent="0.25">
      <c r="A36" s="6"/>
      <c r="B36" s="30" t="s">
        <v>6</v>
      </c>
      <c r="C36" s="29"/>
      <c r="D36" s="23">
        <f>SUM(D11+D17+D23+D29)</f>
        <v>3113.625</v>
      </c>
      <c r="E36" s="23">
        <f t="shared" si="14"/>
        <v>3113.625</v>
      </c>
      <c r="F36" s="23">
        <f t="shared" si="14"/>
        <v>3372.0650000000001</v>
      </c>
      <c r="G36" s="23">
        <f t="shared" si="14"/>
        <v>3372.0650000000001</v>
      </c>
      <c r="H36" s="23">
        <f t="shared" si="14"/>
        <v>3630.585</v>
      </c>
      <c r="I36" s="23">
        <f t="shared" si="14"/>
        <v>3630.585</v>
      </c>
      <c r="J36" s="6"/>
      <c r="L36" s="26"/>
      <c r="M36" s="26"/>
      <c r="N36" s="26"/>
    </row>
    <row r="37" spans="1:14" x14ac:dyDescent="0.25">
      <c r="A37" s="6"/>
      <c r="B37" s="38" t="s">
        <v>32</v>
      </c>
      <c r="C37" s="29"/>
      <c r="D37" s="23">
        <f>SUM(D35:D36)</f>
        <v>15613.625</v>
      </c>
      <c r="E37" s="23">
        <f t="shared" ref="E37:I37" si="15">SUM(E35:E36)</f>
        <v>15613.625</v>
      </c>
      <c r="F37" s="23">
        <f t="shared" si="15"/>
        <v>19102.564999999999</v>
      </c>
      <c r="G37" s="23">
        <f t="shared" si="15"/>
        <v>19102.564999999999</v>
      </c>
      <c r="H37" s="23">
        <f t="shared" si="15"/>
        <v>22592.584999999999</v>
      </c>
      <c r="I37" s="23">
        <f t="shared" si="15"/>
        <v>22592.584999999999</v>
      </c>
      <c r="J37" s="6"/>
      <c r="L37" s="26"/>
      <c r="M37" s="26"/>
      <c r="N37" s="26"/>
    </row>
    <row r="39" spans="1:14" x14ac:dyDescent="0.25">
      <c r="A39" s="6"/>
      <c r="B39" s="27" t="s">
        <v>23</v>
      </c>
      <c r="C39" s="6"/>
      <c r="D39" s="6"/>
      <c r="E39" s="6"/>
      <c r="F39" s="6"/>
      <c r="G39" s="6"/>
      <c r="H39" s="6"/>
      <c r="I39" s="6"/>
      <c r="J39" s="6"/>
    </row>
    <row r="40" spans="1:14" x14ac:dyDescent="0.25">
      <c r="A40" s="6"/>
      <c r="B40" s="11" t="s">
        <v>28</v>
      </c>
      <c r="C40" s="5" t="s">
        <v>13</v>
      </c>
      <c r="D40" s="6"/>
      <c r="E40" s="6"/>
      <c r="F40" s="6"/>
      <c r="G40" s="6"/>
      <c r="H40" s="6"/>
      <c r="I40" s="6"/>
      <c r="J40" s="6"/>
    </row>
    <row r="41" spans="1:14" ht="15" customHeight="1" x14ac:dyDescent="0.25">
      <c r="A41" s="6"/>
      <c r="B41" s="12" t="s">
        <v>14</v>
      </c>
      <c r="C41" s="13">
        <v>0</v>
      </c>
      <c r="D41" s="14">
        <v>0</v>
      </c>
      <c r="E41" s="14">
        <v>0</v>
      </c>
      <c r="F41" s="14">
        <v>0</v>
      </c>
      <c r="G41" s="14">
        <v>0</v>
      </c>
      <c r="H41" s="14">
        <v>0</v>
      </c>
      <c r="I41" s="14">
        <v>0</v>
      </c>
      <c r="J41" s="6"/>
      <c r="K41" s="128" t="s">
        <v>121</v>
      </c>
      <c r="L41" s="128"/>
      <c r="M41" s="128"/>
      <c r="N41" s="128"/>
    </row>
    <row r="42" spans="1:14" x14ac:dyDescent="0.25">
      <c r="A42" s="6"/>
      <c r="B42" s="12" t="s">
        <v>15</v>
      </c>
      <c r="C42" s="15">
        <v>0</v>
      </c>
      <c r="D42" s="16">
        <f>SUM($C$42*D41)</f>
        <v>0</v>
      </c>
      <c r="E42" s="16">
        <f t="shared" ref="E42:I42" si="16">SUM($C$42*E41)</f>
        <v>0</v>
      </c>
      <c r="F42" s="16">
        <f t="shared" si="16"/>
        <v>0</v>
      </c>
      <c r="G42" s="16">
        <f t="shared" si="16"/>
        <v>0</v>
      </c>
      <c r="H42" s="16">
        <f t="shared" si="16"/>
        <v>0</v>
      </c>
      <c r="I42" s="16">
        <f t="shared" si="16"/>
        <v>0</v>
      </c>
      <c r="J42" s="6"/>
      <c r="K42" s="128"/>
      <c r="L42" s="128"/>
      <c r="M42" s="128"/>
      <c r="N42" s="128"/>
    </row>
    <row r="43" spans="1:14" x14ac:dyDescent="0.25">
      <c r="A43" s="6"/>
      <c r="B43" s="12" t="s">
        <v>6</v>
      </c>
      <c r="C43" s="6"/>
      <c r="D43" s="16">
        <f t="shared" ref="D43:I43" si="17">($Q$11*D42)+($Q$12*D41)</f>
        <v>0</v>
      </c>
      <c r="E43" s="16">
        <f t="shared" si="17"/>
        <v>0</v>
      </c>
      <c r="F43" s="16">
        <f t="shared" si="17"/>
        <v>0</v>
      </c>
      <c r="G43" s="16">
        <f t="shared" si="17"/>
        <v>0</v>
      </c>
      <c r="H43" s="16">
        <f t="shared" si="17"/>
        <v>0</v>
      </c>
      <c r="I43" s="16">
        <f t="shared" si="17"/>
        <v>0</v>
      </c>
      <c r="J43" s="6"/>
      <c r="K43" s="128"/>
      <c r="L43" s="128"/>
      <c r="M43" s="128"/>
      <c r="N43" s="128"/>
    </row>
    <row r="44" spans="1:14" x14ac:dyDescent="0.25">
      <c r="A44" s="6"/>
      <c r="B44" s="37" t="s">
        <v>32</v>
      </c>
      <c r="C44" s="6"/>
      <c r="D44" s="17">
        <f>SUM(D42:D43)</f>
        <v>0</v>
      </c>
      <c r="E44" s="17">
        <f t="shared" ref="E44" si="18">SUM(E42:E43)</f>
        <v>0</v>
      </c>
      <c r="F44" s="17">
        <f t="shared" ref="F44" si="19">SUM(F42:F43)</f>
        <v>0</v>
      </c>
      <c r="G44" s="17">
        <f t="shared" ref="G44" si="20">SUM(G42:G43)</f>
        <v>0</v>
      </c>
      <c r="H44" s="17">
        <f t="shared" ref="H44" si="21">SUM(H42:H43)</f>
        <v>0</v>
      </c>
      <c r="I44" s="17">
        <f t="shared" ref="I44" si="22">SUM(I42:I43)</f>
        <v>0</v>
      </c>
      <c r="J44" s="6"/>
      <c r="K44" s="128"/>
      <c r="L44" s="128"/>
      <c r="M44" s="128"/>
      <c r="N44" s="128"/>
    </row>
    <row r="45" spans="1:14" x14ac:dyDescent="0.25">
      <c r="A45" s="6"/>
      <c r="B45" s="6"/>
      <c r="C45" s="6"/>
      <c r="D45" s="18"/>
      <c r="E45" s="18"/>
      <c r="F45" s="18"/>
      <c r="G45" s="18"/>
      <c r="H45" s="18"/>
      <c r="I45" s="18"/>
      <c r="J45" s="6"/>
      <c r="K45" s="6"/>
      <c r="L45" s="6"/>
      <c r="M45" s="6"/>
      <c r="N45" s="6"/>
    </row>
    <row r="46" spans="1:14" x14ac:dyDescent="0.25">
      <c r="A46" s="6"/>
      <c r="B46" s="11" t="s">
        <v>27</v>
      </c>
      <c r="C46" s="5" t="s">
        <v>13</v>
      </c>
      <c r="D46" s="6"/>
      <c r="E46" s="6"/>
      <c r="F46" s="6"/>
      <c r="G46" s="6"/>
      <c r="H46" s="6"/>
      <c r="I46" s="6"/>
      <c r="J46" s="6"/>
      <c r="K46" s="19"/>
      <c r="L46" s="20"/>
      <c r="M46" s="6"/>
      <c r="N46" s="6"/>
    </row>
    <row r="47" spans="1:14" x14ac:dyDescent="0.25">
      <c r="A47" s="6"/>
      <c r="B47" s="12" t="s">
        <v>14</v>
      </c>
      <c r="C47" s="13">
        <v>0</v>
      </c>
      <c r="D47" s="14">
        <v>0</v>
      </c>
      <c r="E47" s="14">
        <v>0</v>
      </c>
      <c r="F47" s="14">
        <v>0</v>
      </c>
      <c r="G47" s="14">
        <v>0</v>
      </c>
      <c r="H47" s="14">
        <v>0</v>
      </c>
      <c r="I47" s="14">
        <v>0</v>
      </c>
      <c r="J47" s="6"/>
      <c r="K47" s="128" t="s">
        <v>24</v>
      </c>
      <c r="L47" s="128"/>
      <c r="M47" s="128"/>
      <c r="N47" s="128"/>
    </row>
    <row r="48" spans="1:14" x14ac:dyDescent="0.25">
      <c r="A48" s="6"/>
      <c r="B48" s="12" t="s">
        <v>15</v>
      </c>
      <c r="C48" s="15">
        <v>0</v>
      </c>
      <c r="D48" s="16">
        <f>SUM($C$48*D47)</f>
        <v>0</v>
      </c>
      <c r="E48" s="16">
        <f t="shared" ref="E48:I48" si="23">SUM($C$48*E47)</f>
        <v>0</v>
      </c>
      <c r="F48" s="16">
        <f t="shared" si="23"/>
        <v>0</v>
      </c>
      <c r="G48" s="16">
        <f t="shared" si="23"/>
        <v>0</v>
      </c>
      <c r="H48" s="16">
        <f t="shared" si="23"/>
        <v>0</v>
      </c>
      <c r="I48" s="16">
        <f t="shared" si="23"/>
        <v>0</v>
      </c>
      <c r="J48" s="6"/>
      <c r="K48" s="128"/>
      <c r="L48" s="128"/>
      <c r="M48" s="128"/>
      <c r="N48" s="128"/>
    </row>
    <row r="49" spans="1:14" x14ac:dyDescent="0.25">
      <c r="A49" s="6"/>
      <c r="B49" s="12" t="s">
        <v>6</v>
      </c>
      <c r="C49" s="6"/>
      <c r="D49" s="16">
        <f t="shared" ref="D49:I49" si="24">($Q$11*D48)+($Q$12*D47)</f>
        <v>0</v>
      </c>
      <c r="E49" s="16">
        <f t="shared" si="24"/>
        <v>0</v>
      </c>
      <c r="F49" s="16">
        <f t="shared" si="24"/>
        <v>0</v>
      </c>
      <c r="G49" s="16">
        <f t="shared" si="24"/>
        <v>0</v>
      </c>
      <c r="H49" s="16">
        <f t="shared" si="24"/>
        <v>0</v>
      </c>
      <c r="I49" s="16">
        <f t="shared" si="24"/>
        <v>0</v>
      </c>
      <c r="J49" s="6"/>
      <c r="K49" s="128"/>
      <c r="L49" s="128"/>
      <c r="M49" s="128"/>
      <c r="N49" s="128"/>
    </row>
    <row r="50" spans="1:14" x14ac:dyDescent="0.25">
      <c r="A50" s="6"/>
      <c r="B50" s="37" t="s">
        <v>32</v>
      </c>
      <c r="C50" s="6"/>
      <c r="D50" s="17">
        <f>SUM(D48:D49)</f>
        <v>0</v>
      </c>
      <c r="E50" s="17">
        <f t="shared" ref="E50" si="25">SUM(E48:E49)</f>
        <v>0</v>
      </c>
      <c r="F50" s="17">
        <f t="shared" ref="F50" si="26">SUM(F48:F49)</f>
        <v>0</v>
      </c>
      <c r="G50" s="17">
        <f t="shared" ref="G50" si="27">SUM(G48:G49)</f>
        <v>0</v>
      </c>
      <c r="H50" s="17">
        <f t="shared" ref="H50" si="28">SUM(H48:H49)</f>
        <v>0</v>
      </c>
      <c r="I50" s="17">
        <f t="shared" ref="I50" si="29">SUM(I48:I49)</f>
        <v>0</v>
      </c>
      <c r="J50" s="6"/>
      <c r="K50" s="128"/>
      <c r="L50" s="128"/>
      <c r="M50" s="128"/>
      <c r="N50" s="128"/>
    </row>
    <row r="51" spans="1:14" x14ac:dyDescent="0.25">
      <c r="A51" s="6"/>
      <c r="B51" s="6"/>
      <c r="C51" s="6"/>
      <c r="D51" s="18"/>
      <c r="E51" s="18"/>
      <c r="F51" s="18"/>
      <c r="G51" s="18"/>
      <c r="H51" s="18"/>
      <c r="I51" s="18"/>
      <c r="J51" s="6"/>
      <c r="K51" s="6"/>
      <c r="L51" s="6"/>
      <c r="M51" s="6"/>
      <c r="N51" s="6"/>
    </row>
    <row r="52" spans="1:14" x14ac:dyDescent="0.25">
      <c r="A52" s="6"/>
      <c r="B52" s="11" t="s">
        <v>26</v>
      </c>
      <c r="C52" s="5" t="s">
        <v>13</v>
      </c>
      <c r="D52" s="6"/>
      <c r="E52" s="6"/>
      <c r="F52" s="6"/>
      <c r="G52" s="6"/>
      <c r="H52" s="6"/>
      <c r="I52" s="6"/>
      <c r="J52" s="6"/>
      <c r="K52" s="19"/>
      <c r="L52" s="20"/>
      <c r="M52" s="6"/>
      <c r="N52" s="6"/>
    </row>
    <row r="53" spans="1:14" x14ac:dyDescent="0.25">
      <c r="A53" s="6"/>
      <c r="B53" s="12" t="s">
        <v>14</v>
      </c>
      <c r="C53" s="13">
        <v>0</v>
      </c>
      <c r="D53" s="14">
        <v>0</v>
      </c>
      <c r="E53" s="14">
        <v>0</v>
      </c>
      <c r="F53" s="14">
        <v>0</v>
      </c>
      <c r="G53" s="14">
        <v>0</v>
      </c>
      <c r="H53" s="14">
        <v>0</v>
      </c>
      <c r="I53" s="14">
        <v>0</v>
      </c>
      <c r="J53" s="6"/>
      <c r="K53" s="128" t="s">
        <v>24</v>
      </c>
      <c r="L53" s="128"/>
      <c r="M53" s="128"/>
      <c r="N53" s="128"/>
    </row>
    <row r="54" spans="1:14" x14ac:dyDescent="0.25">
      <c r="A54" s="6"/>
      <c r="B54" s="12" t="s">
        <v>15</v>
      </c>
      <c r="C54" s="15">
        <v>0</v>
      </c>
      <c r="D54" s="16">
        <f>SUM($C$16*D53)</f>
        <v>0</v>
      </c>
      <c r="E54" s="16">
        <f t="shared" ref="E54" si="30">SUM($C$16*E53)</f>
        <v>0</v>
      </c>
      <c r="F54" s="16">
        <f t="shared" ref="F54" si="31">SUM($C$16*F53)</f>
        <v>0</v>
      </c>
      <c r="G54" s="16">
        <f t="shared" ref="G54" si="32">SUM($C$16*G53)</f>
        <v>0</v>
      </c>
      <c r="H54" s="16">
        <f t="shared" ref="H54" si="33">SUM($C$16*H53)</f>
        <v>0</v>
      </c>
      <c r="I54" s="16">
        <f t="shared" ref="I54" si="34">SUM($C$16*I53)</f>
        <v>0</v>
      </c>
      <c r="J54" s="6"/>
      <c r="K54" s="128"/>
      <c r="L54" s="128"/>
      <c r="M54" s="128"/>
      <c r="N54" s="128"/>
    </row>
    <row r="55" spans="1:14" x14ac:dyDescent="0.25">
      <c r="A55" s="6"/>
      <c r="B55" s="12" t="s">
        <v>6</v>
      </c>
      <c r="C55" s="6"/>
      <c r="D55" s="16">
        <f t="shared" ref="D55:I55" si="35">($Q$11*D54)+($Q$12*D53)</f>
        <v>0</v>
      </c>
      <c r="E55" s="16">
        <f t="shared" si="35"/>
        <v>0</v>
      </c>
      <c r="F55" s="16">
        <f t="shared" si="35"/>
        <v>0</v>
      </c>
      <c r="G55" s="16">
        <f t="shared" si="35"/>
        <v>0</v>
      </c>
      <c r="H55" s="16">
        <f t="shared" si="35"/>
        <v>0</v>
      </c>
      <c r="I55" s="16">
        <f t="shared" si="35"/>
        <v>0</v>
      </c>
      <c r="J55" s="6"/>
      <c r="K55" s="128"/>
      <c r="L55" s="128"/>
      <c r="M55" s="128"/>
      <c r="N55" s="128"/>
    </row>
    <row r="56" spans="1:14" x14ac:dyDescent="0.25">
      <c r="A56" s="6"/>
      <c r="B56" s="37" t="s">
        <v>32</v>
      </c>
      <c r="C56" s="6"/>
      <c r="D56" s="17">
        <f>SUM(D54:D55)</f>
        <v>0</v>
      </c>
      <c r="E56" s="17">
        <f t="shared" ref="E56" si="36">SUM(E54:E55)</f>
        <v>0</v>
      </c>
      <c r="F56" s="17">
        <f t="shared" ref="F56" si="37">SUM(F54:F55)</f>
        <v>0</v>
      </c>
      <c r="G56" s="17">
        <f t="shared" ref="G56" si="38">SUM(G54:G55)</f>
        <v>0</v>
      </c>
      <c r="H56" s="17">
        <f t="shared" ref="H56" si="39">SUM(H54:H55)</f>
        <v>0</v>
      </c>
      <c r="I56" s="17">
        <f t="shared" ref="I56" si="40">SUM(I54:I55)</f>
        <v>0</v>
      </c>
      <c r="J56" s="6"/>
      <c r="K56" s="128"/>
      <c r="L56" s="128"/>
      <c r="M56" s="128"/>
      <c r="N56" s="128"/>
    </row>
    <row r="57" spans="1:14" x14ac:dyDescent="0.25">
      <c r="A57" s="6"/>
      <c r="B57" s="6"/>
      <c r="C57" s="6"/>
      <c r="D57" s="18"/>
      <c r="E57" s="18"/>
      <c r="F57" s="18"/>
      <c r="G57" s="18"/>
      <c r="H57" s="18"/>
      <c r="I57" s="18"/>
      <c r="J57" s="6"/>
      <c r="K57" s="6"/>
      <c r="L57" s="6"/>
      <c r="M57" s="6"/>
      <c r="N57" s="6"/>
    </row>
    <row r="58" spans="1:14" x14ac:dyDescent="0.25">
      <c r="A58" s="6"/>
      <c r="B58" s="48" t="s">
        <v>34</v>
      </c>
      <c r="C58" s="29"/>
      <c r="D58" s="29"/>
      <c r="E58" s="29"/>
      <c r="F58" s="29"/>
      <c r="G58" s="29"/>
      <c r="H58" s="29"/>
      <c r="I58" s="29"/>
      <c r="J58" s="6"/>
      <c r="K58" s="26"/>
      <c r="L58" s="26"/>
      <c r="M58" s="26"/>
      <c r="N58" s="26"/>
    </row>
    <row r="59" spans="1:14" x14ac:dyDescent="0.25">
      <c r="A59" s="6"/>
      <c r="B59" s="30" t="s">
        <v>14</v>
      </c>
      <c r="C59" s="29"/>
      <c r="D59" s="31">
        <f t="shared" ref="D59:I62" si="41">SUM(D41+D47+D53)</f>
        <v>0</v>
      </c>
      <c r="E59" s="31">
        <f t="shared" si="41"/>
        <v>0</v>
      </c>
      <c r="F59" s="31">
        <f t="shared" si="41"/>
        <v>0</v>
      </c>
      <c r="G59" s="31">
        <f t="shared" si="41"/>
        <v>0</v>
      </c>
      <c r="H59" s="31">
        <f t="shared" si="41"/>
        <v>0</v>
      </c>
      <c r="I59" s="31">
        <f t="shared" si="41"/>
        <v>0</v>
      </c>
      <c r="J59" s="6"/>
      <c r="K59" s="26"/>
      <c r="L59" s="26"/>
      <c r="M59" s="26"/>
      <c r="N59" s="26"/>
    </row>
    <row r="60" spans="1:14" x14ac:dyDescent="0.25">
      <c r="A60" s="6"/>
      <c r="B60" s="30" t="s">
        <v>15</v>
      </c>
      <c r="C60" s="29"/>
      <c r="D60" s="23">
        <f t="shared" si="41"/>
        <v>0</v>
      </c>
      <c r="E60" s="23">
        <f t="shared" si="41"/>
        <v>0</v>
      </c>
      <c r="F60" s="23">
        <f t="shared" si="41"/>
        <v>0</v>
      </c>
      <c r="G60" s="23">
        <f t="shared" si="41"/>
        <v>0</v>
      </c>
      <c r="H60" s="23">
        <f t="shared" si="41"/>
        <v>0</v>
      </c>
      <c r="I60" s="23">
        <f t="shared" si="41"/>
        <v>0</v>
      </c>
      <c r="J60" s="6"/>
      <c r="K60" s="26"/>
      <c r="L60" s="26"/>
      <c r="M60" s="26"/>
      <c r="N60" s="26"/>
    </row>
    <row r="61" spans="1:14" x14ac:dyDescent="0.25">
      <c r="A61" s="6"/>
      <c r="B61" s="30" t="s">
        <v>6</v>
      </c>
      <c r="C61" s="29"/>
      <c r="D61" s="23">
        <f t="shared" si="41"/>
        <v>0</v>
      </c>
      <c r="E61" s="23">
        <f t="shared" si="41"/>
        <v>0</v>
      </c>
      <c r="F61" s="23">
        <f t="shared" si="41"/>
        <v>0</v>
      </c>
      <c r="G61" s="23">
        <f t="shared" si="41"/>
        <v>0</v>
      </c>
      <c r="H61" s="23">
        <f t="shared" si="41"/>
        <v>0</v>
      </c>
      <c r="I61" s="23">
        <f t="shared" si="41"/>
        <v>0</v>
      </c>
      <c r="J61" s="6"/>
      <c r="K61" s="26"/>
      <c r="L61" s="26"/>
      <c r="M61" s="26"/>
      <c r="N61" s="26"/>
    </row>
    <row r="62" spans="1:14" x14ac:dyDescent="0.25">
      <c r="A62" s="6"/>
      <c r="B62" s="38" t="s">
        <v>32</v>
      </c>
      <c r="C62" s="29"/>
      <c r="D62" s="23">
        <f t="shared" si="41"/>
        <v>0</v>
      </c>
      <c r="E62" s="23">
        <f t="shared" si="41"/>
        <v>0</v>
      </c>
      <c r="F62" s="23">
        <f t="shared" si="41"/>
        <v>0</v>
      </c>
      <c r="G62" s="23">
        <f t="shared" si="41"/>
        <v>0</v>
      </c>
      <c r="H62" s="23">
        <f t="shared" si="41"/>
        <v>0</v>
      </c>
      <c r="I62" s="23">
        <f t="shared" si="41"/>
        <v>0</v>
      </c>
      <c r="J62" s="6"/>
      <c r="K62" s="26"/>
      <c r="L62" s="26"/>
      <c r="M62" s="26"/>
      <c r="N62" s="26"/>
    </row>
    <row r="64" spans="1:14" ht="29.25" x14ac:dyDescent="0.25">
      <c r="A64" s="6"/>
      <c r="B64" s="48" t="s">
        <v>29</v>
      </c>
      <c r="C64" s="36" t="s">
        <v>30</v>
      </c>
      <c r="D64" s="29"/>
      <c r="E64" s="29"/>
      <c r="F64" s="29"/>
      <c r="G64" s="29"/>
      <c r="H64" s="29"/>
      <c r="I64" s="29"/>
      <c r="J64" s="6"/>
      <c r="K64" s="26"/>
      <c r="L64" s="26"/>
      <c r="M64" s="26"/>
      <c r="N64" s="26"/>
    </row>
    <row r="65" spans="1:14" x14ac:dyDescent="0.25">
      <c r="A65" s="6"/>
      <c r="B65" s="30" t="s">
        <v>31</v>
      </c>
      <c r="C65" s="29"/>
      <c r="D65" s="32">
        <v>0</v>
      </c>
      <c r="E65" s="32">
        <v>0</v>
      </c>
      <c r="F65" s="32">
        <v>0</v>
      </c>
      <c r="G65" s="32">
        <v>0</v>
      </c>
      <c r="H65" s="32">
        <v>0</v>
      </c>
      <c r="I65" s="32">
        <v>0</v>
      </c>
      <c r="J65" s="6"/>
      <c r="K65" s="26"/>
      <c r="L65" s="26"/>
      <c r="M65" s="26"/>
      <c r="N65" s="26"/>
    </row>
    <row r="66" spans="1:14" x14ac:dyDescent="0.25">
      <c r="A66" s="6"/>
      <c r="B66" s="30" t="s">
        <v>15</v>
      </c>
      <c r="C66" s="23">
        <v>0</v>
      </c>
      <c r="D66" s="23">
        <f>SUM($C$66*D65)</f>
        <v>0</v>
      </c>
      <c r="E66" s="23">
        <f t="shared" ref="E66:I66" si="42">SUM($C$66*E65)</f>
        <v>0</v>
      </c>
      <c r="F66" s="23">
        <f t="shared" si="42"/>
        <v>0</v>
      </c>
      <c r="G66" s="23">
        <f t="shared" si="42"/>
        <v>0</v>
      </c>
      <c r="H66" s="23">
        <f t="shared" si="42"/>
        <v>0</v>
      </c>
      <c r="I66" s="23">
        <f t="shared" si="42"/>
        <v>0</v>
      </c>
      <c r="J66" s="6"/>
      <c r="K66" s="26"/>
      <c r="L66" s="26"/>
      <c r="M66" s="26"/>
      <c r="N66" s="26"/>
    </row>
    <row r="67" spans="1:14" x14ac:dyDescent="0.25">
      <c r="A67" s="6"/>
      <c r="B67" s="30" t="s">
        <v>6</v>
      </c>
      <c r="C67" s="29"/>
      <c r="D67" s="23">
        <f t="shared" ref="D67:I67" si="43">($S$11*D66)</f>
        <v>0</v>
      </c>
      <c r="E67" s="23">
        <f t="shared" si="43"/>
        <v>0</v>
      </c>
      <c r="F67" s="23">
        <f t="shared" si="43"/>
        <v>0</v>
      </c>
      <c r="G67" s="23">
        <f t="shared" si="43"/>
        <v>0</v>
      </c>
      <c r="H67" s="23">
        <f t="shared" si="43"/>
        <v>0</v>
      </c>
      <c r="I67" s="23">
        <f t="shared" si="43"/>
        <v>0</v>
      </c>
      <c r="J67" s="6"/>
      <c r="K67" s="26"/>
      <c r="L67" s="26"/>
      <c r="M67" s="26"/>
      <c r="N67" s="26"/>
    </row>
    <row r="68" spans="1:14" x14ac:dyDescent="0.25">
      <c r="A68" s="6"/>
      <c r="B68" s="38" t="s">
        <v>32</v>
      </c>
      <c r="C68" s="29"/>
      <c r="D68" s="23">
        <f>SUM(D66:D67)</f>
        <v>0</v>
      </c>
      <c r="E68" s="23">
        <f t="shared" ref="E68" si="44">SUM(E66:E67)</f>
        <v>0</v>
      </c>
      <c r="F68" s="23">
        <f t="shared" ref="F68" si="45">SUM(F66:F67)</f>
        <v>0</v>
      </c>
      <c r="G68" s="23">
        <f t="shared" ref="G68" si="46">SUM(G66:G67)</f>
        <v>0</v>
      </c>
      <c r="H68" s="23">
        <f t="shared" ref="H68" si="47">SUM(H66:H67)</f>
        <v>0</v>
      </c>
      <c r="I68" s="23">
        <f t="shared" ref="I68" si="48">SUM(I66:I67)</f>
        <v>0</v>
      </c>
      <c r="J68" s="6"/>
      <c r="K68" s="26"/>
      <c r="L68" s="26"/>
      <c r="M68" s="26"/>
      <c r="N68" s="26"/>
    </row>
    <row r="70" spans="1:14" x14ac:dyDescent="0.25">
      <c r="A70" s="6"/>
      <c r="B70" s="42" t="s">
        <v>35</v>
      </c>
      <c r="C70" s="34"/>
      <c r="D70" s="34"/>
      <c r="E70" s="34"/>
      <c r="F70" s="34"/>
      <c r="G70" s="34"/>
      <c r="H70" s="34"/>
      <c r="I70" s="34"/>
      <c r="J70" s="6"/>
    </row>
    <row r="71" spans="1:14" x14ac:dyDescent="0.25">
      <c r="A71" s="6"/>
      <c r="B71" s="43" t="s">
        <v>37</v>
      </c>
      <c r="C71" s="34"/>
      <c r="D71" s="44">
        <f>SUM(D33)</f>
        <v>0.125</v>
      </c>
      <c r="E71" s="44">
        <f t="shared" ref="E71:I71" si="49">SUM(E33)</f>
        <v>0.125</v>
      </c>
      <c r="F71" s="44">
        <f t="shared" si="49"/>
        <v>0.125</v>
      </c>
      <c r="G71" s="44">
        <f t="shared" si="49"/>
        <v>0.125</v>
      </c>
      <c r="H71" s="44">
        <f t="shared" si="49"/>
        <v>0.125</v>
      </c>
      <c r="I71" s="44">
        <f t="shared" si="49"/>
        <v>0.125</v>
      </c>
      <c r="J71" s="6"/>
    </row>
    <row r="72" spans="1:14" x14ac:dyDescent="0.25">
      <c r="A72" s="6"/>
      <c r="B72" s="43" t="s">
        <v>38</v>
      </c>
      <c r="C72" s="34"/>
      <c r="D72" s="44">
        <f>SUM(D59)</f>
        <v>0</v>
      </c>
      <c r="E72" s="44">
        <f t="shared" ref="E72:I72" si="50">SUM(E59)</f>
        <v>0</v>
      </c>
      <c r="F72" s="44">
        <f t="shared" si="50"/>
        <v>0</v>
      </c>
      <c r="G72" s="44">
        <f t="shared" si="50"/>
        <v>0</v>
      </c>
      <c r="H72" s="44">
        <f t="shared" si="50"/>
        <v>0</v>
      </c>
      <c r="I72" s="44">
        <f t="shared" si="50"/>
        <v>0</v>
      </c>
      <c r="J72" s="6"/>
    </row>
    <row r="73" spans="1:14" x14ac:dyDescent="0.25">
      <c r="A73" s="6"/>
      <c r="B73" s="43" t="s">
        <v>36</v>
      </c>
      <c r="C73" s="34"/>
      <c r="D73" s="45">
        <f>SUM(D34)</f>
        <v>0</v>
      </c>
      <c r="E73" s="45">
        <f t="shared" ref="E73:I73" si="51">SUM(E34)</f>
        <v>0</v>
      </c>
      <c r="F73" s="45">
        <f t="shared" si="51"/>
        <v>1</v>
      </c>
      <c r="G73" s="45">
        <f t="shared" si="51"/>
        <v>1</v>
      </c>
      <c r="H73" s="45">
        <f t="shared" si="51"/>
        <v>2</v>
      </c>
      <c r="I73" s="45">
        <f t="shared" si="51"/>
        <v>2</v>
      </c>
      <c r="J73" s="6"/>
    </row>
    <row r="74" spans="1:14" x14ac:dyDescent="0.25">
      <c r="A74" s="6"/>
      <c r="B74" s="43" t="s">
        <v>31</v>
      </c>
      <c r="C74" s="34"/>
      <c r="D74" s="45">
        <f>SUM(D65)</f>
        <v>0</v>
      </c>
      <c r="E74" s="45">
        <f t="shared" ref="E74:I74" si="52">SUM(E65)</f>
        <v>0</v>
      </c>
      <c r="F74" s="45">
        <f t="shared" si="52"/>
        <v>0</v>
      </c>
      <c r="G74" s="45">
        <f t="shared" si="52"/>
        <v>0</v>
      </c>
      <c r="H74" s="45">
        <f t="shared" si="52"/>
        <v>0</v>
      </c>
      <c r="I74" s="45">
        <f t="shared" si="52"/>
        <v>0</v>
      </c>
      <c r="J74" s="6"/>
    </row>
    <row r="75" spans="1:14" x14ac:dyDescent="0.25">
      <c r="A75" s="6"/>
      <c r="B75" s="43" t="s">
        <v>15</v>
      </c>
      <c r="C75" s="34"/>
      <c r="D75" s="46">
        <f>SUM(D35+D60+D66)</f>
        <v>12500</v>
      </c>
      <c r="E75" s="46">
        <f t="shared" ref="E75:I76" si="53">SUM(E35+E60+E66)</f>
        <v>12500</v>
      </c>
      <c r="F75" s="46">
        <f t="shared" si="53"/>
        <v>15730.5</v>
      </c>
      <c r="G75" s="46">
        <f t="shared" si="53"/>
        <v>15730.5</v>
      </c>
      <c r="H75" s="46">
        <f t="shared" si="53"/>
        <v>18962</v>
      </c>
      <c r="I75" s="46">
        <f t="shared" si="53"/>
        <v>18962</v>
      </c>
      <c r="J75" s="6"/>
    </row>
    <row r="76" spans="1:14" ht="15.75" thickBot="1" x14ac:dyDescent="0.3">
      <c r="A76" s="6"/>
      <c r="B76" s="43" t="s">
        <v>6</v>
      </c>
      <c r="C76" s="34"/>
      <c r="D76" s="52">
        <f>SUM(D36+D61+D67)</f>
        <v>3113.625</v>
      </c>
      <c r="E76" s="52">
        <f t="shared" si="53"/>
        <v>3113.625</v>
      </c>
      <c r="F76" s="52">
        <f t="shared" si="53"/>
        <v>3372.0650000000001</v>
      </c>
      <c r="G76" s="52">
        <f t="shared" si="53"/>
        <v>3372.0650000000001</v>
      </c>
      <c r="H76" s="52">
        <f t="shared" si="53"/>
        <v>3630.585</v>
      </c>
      <c r="I76" s="52">
        <f t="shared" si="53"/>
        <v>3630.585</v>
      </c>
      <c r="J76" s="6"/>
    </row>
    <row r="77" spans="1:14" ht="15.75" thickBot="1" x14ac:dyDescent="0.3">
      <c r="A77" s="6"/>
      <c r="B77" s="47" t="s">
        <v>32</v>
      </c>
      <c r="C77" s="34"/>
      <c r="D77" s="53">
        <f>SUM(D75:D76)</f>
        <v>15613.625</v>
      </c>
      <c r="E77" s="54">
        <f t="shared" ref="E77" si="54">SUM(E75:E76)</f>
        <v>15613.625</v>
      </c>
      <c r="F77" s="54">
        <f t="shared" ref="F77" si="55">SUM(F75:F76)</f>
        <v>19102.564999999999</v>
      </c>
      <c r="G77" s="54">
        <f t="shared" ref="G77" si="56">SUM(G75:G76)</f>
        <v>19102.564999999999</v>
      </c>
      <c r="H77" s="54">
        <f t="shared" ref="H77" si="57">SUM(H75:H76)</f>
        <v>22592.584999999999</v>
      </c>
      <c r="I77" s="55">
        <f t="shared" ref="I77" si="58">SUM(I75:I76)</f>
        <v>22592.584999999999</v>
      </c>
      <c r="J77" s="6"/>
    </row>
  </sheetData>
  <mergeCells count="10">
    <mergeCell ref="K41:N44"/>
    <mergeCell ref="K47:N50"/>
    <mergeCell ref="K53:N56"/>
    <mergeCell ref="P9:S9"/>
    <mergeCell ref="B1:I1"/>
    <mergeCell ref="K9:N12"/>
    <mergeCell ref="K15:N18"/>
    <mergeCell ref="K21:N24"/>
    <mergeCell ref="K27:N30"/>
    <mergeCell ref="B3:I3"/>
  </mergeCells>
  <pageMargins left="0.45" right="0.45" top="0.75" bottom="0.5" header="0.05" footer="0.05"/>
  <pageSetup scale="67"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0BFD-16D4-4E9A-8C82-B0C8F366C85A}">
  <sheetPr>
    <pageSetUpPr fitToPage="1"/>
  </sheetPr>
  <dimension ref="A1:P78"/>
  <sheetViews>
    <sheetView topLeftCell="B1" zoomScale="80" zoomScaleNormal="80" workbookViewId="0">
      <pane ySplit="5" topLeftCell="A30" activePane="bottomLeft" state="frozen"/>
      <selection pane="bottomLeft" activeCell="B2" sqref="B2"/>
    </sheetView>
  </sheetViews>
  <sheetFormatPr defaultColWidth="9.140625" defaultRowHeight="15" x14ac:dyDescent="0.25"/>
  <cols>
    <col min="1" max="1" width="1.42578125" style="35" customWidth="1"/>
    <col min="2" max="2" width="44.85546875" style="35" customWidth="1"/>
    <col min="3" max="3" width="2.42578125" style="35" customWidth="1"/>
    <col min="4" max="9" width="11.140625" style="35" customWidth="1"/>
    <col min="10" max="10" width="3.42578125" style="35" customWidth="1"/>
    <col min="11" max="14" width="16.7109375" style="56" customWidth="1"/>
    <col min="15" max="16384" width="9.140625" style="35"/>
  </cols>
  <sheetData>
    <row r="1" spans="1:14" x14ac:dyDescent="0.25">
      <c r="A1" s="1"/>
      <c r="B1" s="129" t="s">
        <v>138</v>
      </c>
      <c r="C1" s="129"/>
      <c r="D1" s="129"/>
      <c r="E1" s="129"/>
      <c r="F1" s="129"/>
      <c r="G1" s="129"/>
      <c r="H1" s="129"/>
      <c r="I1" s="129"/>
      <c r="J1" s="1"/>
    </row>
    <row r="2" spans="1:14" ht="7.5" customHeight="1" x14ac:dyDescent="0.25">
      <c r="A2" s="1"/>
      <c r="B2" s="33"/>
      <c r="C2" s="33"/>
      <c r="D2" s="33"/>
      <c r="E2" s="33"/>
      <c r="F2" s="33"/>
      <c r="G2" s="33"/>
      <c r="H2" s="33"/>
      <c r="I2" s="33"/>
      <c r="J2" s="1"/>
    </row>
    <row r="3" spans="1:14" ht="15.75" x14ac:dyDescent="0.25">
      <c r="A3" s="1"/>
      <c r="B3" s="133" t="s">
        <v>44</v>
      </c>
      <c r="C3" s="133"/>
      <c r="D3" s="133"/>
      <c r="E3" s="133"/>
      <c r="F3" s="133"/>
      <c r="G3" s="133"/>
      <c r="H3" s="133"/>
      <c r="I3" s="133"/>
      <c r="J3" s="1"/>
    </row>
    <row r="4" spans="1:14" x14ac:dyDescent="0.25">
      <c r="A4" s="2"/>
      <c r="B4" s="3"/>
      <c r="C4" s="3"/>
      <c r="D4" s="5" t="s">
        <v>0</v>
      </c>
      <c r="E4" s="5" t="s">
        <v>1</v>
      </c>
      <c r="F4" s="5" t="s">
        <v>2</v>
      </c>
      <c r="G4" s="5" t="s">
        <v>3</v>
      </c>
      <c r="H4" s="5" t="s">
        <v>4</v>
      </c>
      <c r="I4" s="5" t="s">
        <v>5</v>
      </c>
      <c r="J4" s="6"/>
    </row>
    <row r="5" spans="1:14" x14ac:dyDescent="0.25">
      <c r="A5" s="6"/>
      <c r="B5" s="6"/>
      <c r="C5" s="6"/>
      <c r="D5" s="5" t="str">
        <f>'Financial Health Summary'!D5</f>
        <v>FY27</v>
      </c>
      <c r="E5" s="5" t="str">
        <f>'Financial Health Summary'!E5</f>
        <v>FY28</v>
      </c>
      <c r="F5" s="5" t="str">
        <f>'Financial Health Summary'!F5</f>
        <v>FY29</v>
      </c>
      <c r="G5" s="5" t="str">
        <f>'Financial Health Summary'!G5</f>
        <v>FY30</v>
      </c>
      <c r="H5" s="5" t="str">
        <f>'Financial Health Summary'!H5</f>
        <v>FY31</v>
      </c>
      <c r="I5" s="5" t="str">
        <f>'Financial Health Summary'!I5</f>
        <v>FY32</v>
      </c>
      <c r="J5" s="6"/>
    </row>
    <row r="6" spans="1:14" x14ac:dyDescent="0.25">
      <c r="A6" s="6"/>
      <c r="B6" s="6"/>
      <c r="C6" s="6"/>
      <c r="D6" s="6"/>
      <c r="E6" s="6"/>
      <c r="F6" s="6"/>
      <c r="G6" s="6"/>
      <c r="H6" s="6"/>
      <c r="I6" s="6"/>
      <c r="J6" s="6"/>
    </row>
    <row r="7" spans="1:14" x14ac:dyDescent="0.25">
      <c r="A7" s="6"/>
      <c r="B7" s="27" t="s">
        <v>39</v>
      </c>
      <c r="C7" s="6"/>
      <c r="D7" s="6"/>
      <c r="E7" s="6"/>
      <c r="F7" s="6"/>
      <c r="G7" s="6"/>
      <c r="H7" s="6"/>
      <c r="I7" s="6"/>
      <c r="J7" s="6"/>
    </row>
    <row r="8" spans="1:14" x14ac:dyDescent="0.25">
      <c r="A8" s="6"/>
      <c r="B8" s="12" t="s">
        <v>124</v>
      </c>
      <c r="C8" s="6"/>
      <c r="D8" s="16">
        <v>1000</v>
      </c>
      <c r="E8" s="16">
        <v>1000</v>
      </c>
      <c r="F8" s="16">
        <v>1000</v>
      </c>
      <c r="G8" s="16">
        <v>1000</v>
      </c>
      <c r="H8" s="16">
        <v>1000</v>
      </c>
      <c r="I8" s="16">
        <v>1000</v>
      </c>
      <c r="J8" s="6"/>
      <c r="K8" s="128" t="s">
        <v>125</v>
      </c>
      <c r="L8" s="128"/>
      <c r="M8" s="128"/>
      <c r="N8" s="128"/>
    </row>
    <row r="9" spans="1:14" x14ac:dyDescent="0.25">
      <c r="A9" s="6"/>
      <c r="B9" s="12" t="s">
        <v>46</v>
      </c>
      <c r="C9" s="6"/>
      <c r="D9" s="16">
        <v>0</v>
      </c>
      <c r="E9" s="16">
        <v>0</v>
      </c>
      <c r="F9" s="16">
        <v>0</v>
      </c>
      <c r="G9" s="16">
        <v>0</v>
      </c>
      <c r="H9" s="16">
        <v>0</v>
      </c>
      <c r="I9" s="16">
        <v>0</v>
      </c>
      <c r="J9" s="6"/>
      <c r="K9" s="128"/>
      <c r="L9" s="128"/>
      <c r="M9" s="128"/>
      <c r="N9" s="128"/>
    </row>
    <row r="10" spans="1:14" x14ac:dyDescent="0.25">
      <c r="A10" s="6"/>
      <c r="B10" s="12" t="s">
        <v>46</v>
      </c>
      <c r="C10" s="6"/>
      <c r="D10" s="16">
        <v>0</v>
      </c>
      <c r="E10" s="16">
        <v>0</v>
      </c>
      <c r="F10" s="16">
        <v>0</v>
      </c>
      <c r="G10" s="16">
        <v>0</v>
      </c>
      <c r="H10" s="16">
        <v>0</v>
      </c>
      <c r="I10" s="16">
        <v>0</v>
      </c>
      <c r="J10" s="6"/>
      <c r="K10" s="128"/>
      <c r="L10" s="128"/>
      <c r="M10" s="128"/>
      <c r="N10" s="128"/>
    </row>
    <row r="11" spans="1:14" x14ac:dyDescent="0.25">
      <c r="A11" s="6"/>
      <c r="B11" s="12" t="s">
        <v>46</v>
      </c>
      <c r="C11" s="6"/>
      <c r="D11" s="16">
        <v>0</v>
      </c>
      <c r="E11" s="16">
        <v>0</v>
      </c>
      <c r="F11" s="16">
        <v>0</v>
      </c>
      <c r="G11" s="16">
        <v>0</v>
      </c>
      <c r="H11" s="16">
        <v>0</v>
      </c>
      <c r="I11" s="16">
        <v>0</v>
      </c>
      <c r="J11" s="6"/>
      <c r="K11" s="128"/>
      <c r="L11" s="128"/>
      <c r="M11" s="128"/>
      <c r="N11" s="128"/>
    </row>
    <row r="12" spans="1:14" x14ac:dyDescent="0.25">
      <c r="A12" s="6"/>
      <c r="B12" s="12" t="s">
        <v>46</v>
      </c>
      <c r="C12" s="6"/>
      <c r="D12" s="16">
        <v>0</v>
      </c>
      <c r="E12" s="16">
        <v>0</v>
      </c>
      <c r="F12" s="16">
        <v>0</v>
      </c>
      <c r="G12" s="16">
        <v>0</v>
      </c>
      <c r="H12" s="16">
        <v>0</v>
      </c>
      <c r="I12" s="16">
        <v>0</v>
      </c>
      <c r="J12" s="6"/>
      <c r="K12" s="128"/>
      <c r="L12" s="128"/>
      <c r="M12" s="128"/>
      <c r="N12" s="128"/>
    </row>
    <row r="13" spans="1:14" x14ac:dyDescent="0.25">
      <c r="A13" s="6"/>
      <c r="B13" s="12" t="s">
        <v>46</v>
      </c>
      <c r="C13" s="6"/>
      <c r="D13" s="16">
        <v>0</v>
      </c>
      <c r="E13" s="16">
        <v>0</v>
      </c>
      <c r="F13" s="16">
        <v>0</v>
      </c>
      <c r="G13" s="16">
        <v>0</v>
      </c>
      <c r="H13" s="16">
        <v>0</v>
      </c>
      <c r="I13" s="16">
        <v>0</v>
      </c>
      <c r="J13" s="6"/>
      <c r="K13" s="128"/>
      <c r="L13" s="128"/>
      <c r="M13" s="128"/>
      <c r="N13" s="128"/>
    </row>
    <row r="14" spans="1:14" x14ac:dyDescent="0.25">
      <c r="A14" s="6"/>
      <c r="B14" s="12" t="s">
        <v>46</v>
      </c>
      <c r="C14" s="6"/>
      <c r="D14" s="16">
        <v>0</v>
      </c>
      <c r="E14" s="16">
        <v>0</v>
      </c>
      <c r="F14" s="16">
        <v>0</v>
      </c>
      <c r="G14" s="16">
        <v>0</v>
      </c>
      <c r="H14" s="16">
        <v>0</v>
      </c>
      <c r="I14" s="16">
        <v>0</v>
      </c>
      <c r="J14" s="6"/>
      <c r="K14" s="128"/>
      <c r="L14" s="128"/>
      <c r="M14" s="128"/>
      <c r="N14" s="128"/>
    </row>
    <row r="15" spans="1:14" x14ac:dyDescent="0.25">
      <c r="A15" s="6"/>
      <c r="B15" s="12" t="s">
        <v>46</v>
      </c>
      <c r="C15" s="6"/>
      <c r="D15" s="16">
        <v>0</v>
      </c>
      <c r="E15" s="16">
        <v>0</v>
      </c>
      <c r="F15" s="16">
        <v>0</v>
      </c>
      <c r="G15" s="16">
        <v>0</v>
      </c>
      <c r="H15" s="16">
        <v>0</v>
      </c>
      <c r="I15" s="16">
        <v>0</v>
      </c>
      <c r="J15" s="6"/>
      <c r="K15" s="128"/>
      <c r="L15" s="128"/>
      <c r="M15" s="128"/>
      <c r="N15" s="128"/>
    </row>
    <row r="16" spans="1:14" s="40" customFormat="1" x14ac:dyDescent="0.25">
      <c r="A16" s="39"/>
      <c r="B16" s="41" t="s">
        <v>32</v>
      </c>
      <c r="C16" s="6"/>
      <c r="D16" s="23">
        <f t="shared" ref="D16:I16" si="0">SUM(D8:D15)</f>
        <v>1000</v>
      </c>
      <c r="E16" s="23">
        <f t="shared" si="0"/>
        <v>1000</v>
      </c>
      <c r="F16" s="23">
        <f t="shared" si="0"/>
        <v>1000</v>
      </c>
      <c r="G16" s="23">
        <f t="shared" si="0"/>
        <v>1000</v>
      </c>
      <c r="H16" s="23">
        <f t="shared" si="0"/>
        <v>1000</v>
      </c>
      <c r="I16" s="23">
        <f t="shared" si="0"/>
        <v>1000</v>
      </c>
      <c r="J16" s="39"/>
      <c r="K16" s="128"/>
      <c r="L16" s="128"/>
      <c r="M16" s="128"/>
      <c r="N16" s="128"/>
    </row>
    <row r="17" spans="1:14" x14ac:dyDescent="0.25">
      <c r="A17" s="6"/>
      <c r="B17" s="6"/>
      <c r="C17" s="6"/>
      <c r="D17" s="18"/>
      <c r="E17" s="18"/>
      <c r="F17" s="18"/>
      <c r="G17" s="18"/>
      <c r="H17" s="18"/>
      <c r="I17" s="18"/>
      <c r="J17" s="6"/>
    </row>
    <row r="18" spans="1:14" x14ac:dyDescent="0.25">
      <c r="A18" s="6"/>
      <c r="B18" s="27" t="s">
        <v>47</v>
      </c>
      <c r="C18" s="6"/>
      <c r="D18" s="6"/>
      <c r="E18" s="6"/>
      <c r="F18" s="6"/>
      <c r="G18" s="6"/>
      <c r="H18" s="6"/>
      <c r="I18" s="6"/>
      <c r="J18" s="6"/>
    </row>
    <row r="19" spans="1:14" ht="15" customHeight="1" x14ac:dyDescent="0.25">
      <c r="A19" s="6"/>
      <c r="B19" s="12" t="s">
        <v>46</v>
      </c>
      <c r="C19" s="6"/>
      <c r="D19" s="16">
        <v>0</v>
      </c>
      <c r="E19" s="16">
        <v>0</v>
      </c>
      <c r="F19" s="16">
        <v>0</v>
      </c>
      <c r="G19" s="16">
        <v>0</v>
      </c>
      <c r="H19" s="16">
        <v>0</v>
      </c>
      <c r="I19" s="16">
        <v>0</v>
      </c>
      <c r="J19" s="6"/>
      <c r="K19" s="128" t="s">
        <v>120</v>
      </c>
      <c r="L19" s="128"/>
      <c r="M19" s="128"/>
      <c r="N19" s="128"/>
    </row>
    <row r="20" spans="1:14" x14ac:dyDescent="0.25">
      <c r="A20" s="6"/>
      <c r="B20" s="12" t="s">
        <v>46</v>
      </c>
      <c r="C20" s="6"/>
      <c r="D20" s="16">
        <v>0</v>
      </c>
      <c r="E20" s="16">
        <v>0</v>
      </c>
      <c r="F20" s="16">
        <v>0</v>
      </c>
      <c r="G20" s="16">
        <v>0</v>
      </c>
      <c r="H20" s="16">
        <v>0</v>
      </c>
      <c r="I20" s="16">
        <v>0</v>
      </c>
      <c r="J20" s="6"/>
      <c r="K20" s="128"/>
      <c r="L20" s="128"/>
      <c r="M20" s="128"/>
      <c r="N20" s="128"/>
    </row>
    <row r="21" spans="1:14" x14ac:dyDescent="0.25">
      <c r="A21" s="6"/>
      <c r="B21" s="12" t="s">
        <v>46</v>
      </c>
      <c r="C21" s="6"/>
      <c r="D21" s="16">
        <v>0</v>
      </c>
      <c r="E21" s="16">
        <v>0</v>
      </c>
      <c r="F21" s="16">
        <v>0</v>
      </c>
      <c r="G21" s="16">
        <v>0</v>
      </c>
      <c r="H21" s="16">
        <v>0</v>
      </c>
      <c r="I21" s="16">
        <v>0</v>
      </c>
      <c r="J21" s="6"/>
      <c r="K21" s="128"/>
      <c r="L21" s="128"/>
      <c r="M21" s="128"/>
      <c r="N21" s="128"/>
    </row>
    <row r="22" spans="1:14" x14ac:dyDescent="0.25">
      <c r="A22" s="6"/>
      <c r="B22" s="12" t="s">
        <v>46</v>
      </c>
      <c r="C22" s="6"/>
      <c r="D22" s="16">
        <v>0</v>
      </c>
      <c r="E22" s="16">
        <v>0</v>
      </c>
      <c r="F22" s="16">
        <v>0</v>
      </c>
      <c r="G22" s="16">
        <v>0</v>
      </c>
      <c r="H22" s="16">
        <v>0</v>
      </c>
      <c r="I22" s="16">
        <v>0</v>
      </c>
      <c r="J22" s="6"/>
      <c r="K22" s="128"/>
      <c r="L22" s="128"/>
      <c r="M22" s="128"/>
      <c r="N22" s="128"/>
    </row>
    <row r="23" spans="1:14" x14ac:dyDescent="0.25">
      <c r="A23" s="6"/>
      <c r="B23" s="12" t="s">
        <v>46</v>
      </c>
      <c r="C23" s="6"/>
      <c r="D23" s="16">
        <v>0</v>
      </c>
      <c r="E23" s="16">
        <v>0</v>
      </c>
      <c r="F23" s="16">
        <v>0</v>
      </c>
      <c r="G23" s="16">
        <v>0</v>
      </c>
      <c r="H23" s="16">
        <v>0</v>
      </c>
      <c r="I23" s="16">
        <v>0</v>
      </c>
      <c r="J23" s="6"/>
      <c r="K23" s="128"/>
      <c r="L23" s="128"/>
      <c r="M23" s="128"/>
      <c r="N23" s="128"/>
    </row>
    <row r="24" spans="1:14" x14ac:dyDescent="0.25">
      <c r="A24" s="6"/>
      <c r="B24" s="12" t="s">
        <v>46</v>
      </c>
      <c r="C24" s="6"/>
      <c r="D24" s="16">
        <v>0</v>
      </c>
      <c r="E24" s="16">
        <v>0</v>
      </c>
      <c r="F24" s="16">
        <v>0</v>
      </c>
      <c r="G24" s="16">
        <v>0</v>
      </c>
      <c r="H24" s="16">
        <v>0</v>
      </c>
      <c r="I24" s="16">
        <v>0</v>
      </c>
      <c r="J24" s="6"/>
      <c r="K24" s="128"/>
      <c r="L24" s="128"/>
      <c r="M24" s="128"/>
      <c r="N24" s="128"/>
    </row>
    <row r="25" spans="1:14" x14ac:dyDescent="0.25">
      <c r="A25" s="6"/>
      <c r="B25" s="12" t="s">
        <v>46</v>
      </c>
      <c r="C25" s="6"/>
      <c r="D25" s="16">
        <v>0</v>
      </c>
      <c r="E25" s="16">
        <v>0</v>
      </c>
      <c r="F25" s="16">
        <v>0</v>
      </c>
      <c r="G25" s="16">
        <v>0</v>
      </c>
      <c r="H25" s="16">
        <v>0</v>
      </c>
      <c r="I25" s="16">
        <v>0</v>
      </c>
      <c r="J25" s="6"/>
      <c r="K25" s="128"/>
      <c r="L25" s="128"/>
      <c r="M25" s="128"/>
      <c r="N25" s="128"/>
    </row>
    <row r="26" spans="1:14" x14ac:dyDescent="0.25">
      <c r="A26" s="6"/>
      <c r="B26" s="12" t="s">
        <v>46</v>
      </c>
      <c r="C26" s="6"/>
      <c r="D26" s="16">
        <v>0</v>
      </c>
      <c r="E26" s="16">
        <v>0</v>
      </c>
      <c r="F26" s="16">
        <v>0</v>
      </c>
      <c r="G26" s="16">
        <v>0</v>
      </c>
      <c r="H26" s="16">
        <v>0</v>
      </c>
      <c r="I26" s="16">
        <v>0</v>
      </c>
      <c r="J26" s="6"/>
      <c r="K26" s="128"/>
      <c r="L26" s="128"/>
      <c r="M26" s="128"/>
      <c r="N26" s="128"/>
    </row>
    <row r="27" spans="1:14" s="40" customFormat="1" x14ac:dyDescent="0.25">
      <c r="A27" s="39"/>
      <c r="B27" s="41" t="s">
        <v>32</v>
      </c>
      <c r="C27" s="6"/>
      <c r="D27" s="23">
        <f t="shared" ref="D27:I27" si="1">SUM(D19:D26)</f>
        <v>0</v>
      </c>
      <c r="E27" s="23">
        <f t="shared" si="1"/>
        <v>0</v>
      </c>
      <c r="F27" s="23">
        <f t="shared" si="1"/>
        <v>0</v>
      </c>
      <c r="G27" s="23">
        <f t="shared" si="1"/>
        <v>0</v>
      </c>
      <c r="H27" s="23">
        <f t="shared" si="1"/>
        <v>0</v>
      </c>
      <c r="I27" s="23">
        <f t="shared" si="1"/>
        <v>0</v>
      </c>
      <c r="J27" s="39"/>
      <c r="K27" s="128"/>
      <c r="L27" s="128"/>
      <c r="M27" s="128"/>
      <c r="N27" s="128"/>
    </row>
    <row r="28" spans="1:14" x14ac:dyDescent="0.25">
      <c r="C28" s="6"/>
    </row>
    <row r="29" spans="1:14" x14ac:dyDescent="0.25">
      <c r="A29" s="6"/>
      <c r="B29" s="27" t="s">
        <v>40</v>
      </c>
      <c r="C29" s="6"/>
      <c r="D29" s="6"/>
      <c r="E29" s="6"/>
      <c r="F29" s="6"/>
      <c r="G29" s="6"/>
      <c r="H29" s="6"/>
      <c r="I29" s="6"/>
      <c r="J29" s="6"/>
    </row>
    <row r="30" spans="1:14" x14ac:dyDescent="0.25">
      <c r="A30" s="6"/>
      <c r="B30" s="12" t="s">
        <v>46</v>
      </c>
      <c r="C30" s="6"/>
      <c r="D30" s="16">
        <v>0</v>
      </c>
      <c r="E30" s="16">
        <v>0</v>
      </c>
      <c r="F30" s="16">
        <v>0</v>
      </c>
      <c r="G30" s="16">
        <v>0</v>
      </c>
      <c r="H30" s="16">
        <v>0</v>
      </c>
      <c r="I30" s="16">
        <v>0</v>
      </c>
      <c r="J30" s="6"/>
      <c r="K30" s="128" t="s">
        <v>24</v>
      </c>
      <c r="L30" s="128"/>
      <c r="M30" s="128"/>
      <c r="N30" s="128"/>
    </row>
    <row r="31" spans="1:14" x14ac:dyDescent="0.25">
      <c r="A31" s="6"/>
      <c r="B31" s="12" t="s">
        <v>46</v>
      </c>
      <c r="C31" s="6"/>
      <c r="D31" s="16">
        <v>0</v>
      </c>
      <c r="E31" s="16">
        <v>0</v>
      </c>
      <c r="F31" s="16">
        <v>0</v>
      </c>
      <c r="G31" s="16">
        <v>0</v>
      </c>
      <c r="H31" s="16">
        <v>0</v>
      </c>
      <c r="I31" s="16">
        <v>0</v>
      </c>
      <c r="J31" s="6"/>
      <c r="K31" s="128"/>
      <c r="L31" s="128"/>
      <c r="M31" s="128"/>
      <c r="N31" s="128"/>
    </row>
    <row r="32" spans="1:14" x14ac:dyDescent="0.25">
      <c r="A32" s="6"/>
      <c r="B32" s="12" t="s">
        <v>46</v>
      </c>
      <c r="C32" s="6"/>
      <c r="D32" s="16">
        <v>0</v>
      </c>
      <c r="E32" s="16">
        <v>0</v>
      </c>
      <c r="F32" s="16">
        <v>0</v>
      </c>
      <c r="G32" s="16">
        <v>0</v>
      </c>
      <c r="H32" s="16">
        <v>0</v>
      </c>
      <c r="I32" s="16">
        <v>0</v>
      </c>
      <c r="J32" s="6"/>
      <c r="K32" s="128"/>
      <c r="L32" s="128"/>
      <c r="M32" s="128"/>
      <c r="N32" s="128"/>
    </row>
    <row r="33" spans="1:14" x14ac:dyDescent="0.25">
      <c r="A33" s="6"/>
      <c r="B33" s="12" t="s">
        <v>46</v>
      </c>
      <c r="C33" s="6"/>
      <c r="D33" s="16">
        <v>0</v>
      </c>
      <c r="E33" s="16">
        <v>0</v>
      </c>
      <c r="F33" s="16">
        <v>0</v>
      </c>
      <c r="G33" s="16">
        <v>0</v>
      </c>
      <c r="H33" s="16">
        <v>0</v>
      </c>
      <c r="I33" s="16">
        <v>0</v>
      </c>
      <c r="J33" s="6"/>
      <c r="K33" s="128"/>
      <c r="L33" s="128"/>
      <c r="M33" s="128"/>
      <c r="N33" s="128"/>
    </row>
    <row r="34" spans="1:14" x14ac:dyDescent="0.25">
      <c r="A34" s="6"/>
      <c r="B34" s="12" t="s">
        <v>46</v>
      </c>
      <c r="C34" s="6"/>
      <c r="D34" s="16">
        <v>0</v>
      </c>
      <c r="E34" s="16">
        <v>0</v>
      </c>
      <c r="F34" s="16">
        <v>0</v>
      </c>
      <c r="G34" s="16">
        <v>0</v>
      </c>
      <c r="H34" s="16">
        <v>0</v>
      </c>
      <c r="I34" s="16">
        <v>0</v>
      </c>
      <c r="J34" s="6"/>
      <c r="K34" s="128"/>
      <c r="L34" s="128"/>
      <c r="M34" s="128"/>
      <c r="N34" s="128"/>
    </row>
    <row r="35" spans="1:14" x14ac:dyDescent="0.25">
      <c r="A35" s="6"/>
      <c r="B35" s="12" t="s">
        <v>46</v>
      </c>
      <c r="C35" s="6"/>
      <c r="D35" s="16">
        <v>0</v>
      </c>
      <c r="E35" s="16">
        <v>0</v>
      </c>
      <c r="F35" s="16">
        <v>0</v>
      </c>
      <c r="G35" s="16">
        <v>0</v>
      </c>
      <c r="H35" s="16">
        <v>0</v>
      </c>
      <c r="I35" s="16">
        <v>0</v>
      </c>
      <c r="J35" s="6"/>
      <c r="K35" s="128"/>
      <c r="L35" s="128"/>
      <c r="M35" s="128"/>
      <c r="N35" s="128"/>
    </row>
    <row r="36" spans="1:14" x14ac:dyDescent="0.25">
      <c r="A36" s="6"/>
      <c r="B36" s="12" t="s">
        <v>46</v>
      </c>
      <c r="C36" s="6"/>
      <c r="D36" s="16">
        <v>0</v>
      </c>
      <c r="E36" s="16">
        <v>0</v>
      </c>
      <c r="F36" s="16">
        <v>0</v>
      </c>
      <c r="G36" s="16">
        <v>0</v>
      </c>
      <c r="H36" s="16">
        <v>0</v>
      </c>
      <c r="I36" s="16">
        <v>0</v>
      </c>
      <c r="J36" s="6"/>
      <c r="K36" s="128"/>
      <c r="L36" s="128"/>
      <c r="M36" s="128"/>
      <c r="N36" s="128"/>
    </row>
    <row r="37" spans="1:14" x14ac:dyDescent="0.25">
      <c r="A37" s="6"/>
      <c r="B37" s="12" t="s">
        <v>46</v>
      </c>
      <c r="C37" s="6"/>
      <c r="D37" s="16">
        <v>0</v>
      </c>
      <c r="E37" s="16">
        <v>0</v>
      </c>
      <c r="F37" s="16">
        <v>0</v>
      </c>
      <c r="G37" s="16">
        <v>0</v>
      </c>
      <c r="H37" s="16">
        <v>0</v>
      </c>
      <c r="I37" s="16">
        <v>0</v>
      </c>
      <c r="J37" s="6"/>
      <c r="K37" s="128"/>
      <c r="L37" s="128"/>
      <c r="M37" s="128"/>
      <c r="N37" s="128"/>
    </row>
    <row r="38" spans="1:14" s="40" customFormat="1" x14ac:dyDescent="0.25">
      <c r="A38" s="39"/>
      <c r="B38" s="41" t="s">
        <v>32</v>
      </c>
      <c r="C38" s="6"/>
      <c r="D38" s="23">
        <f t="shared" ref="D38:I38" si="2">SUM(D30:D37)</f>
        <v>0</v>
      </c>
      <c r="E38" s="23">
        <f t="shared" si="2"/>
        <v>0</v>
      </c>
      <c r="F38" s="23">
        <f t="shared" si="2"/>
        <v>0</v>
      </c>
      <c r="G38" s="23">
        <f t="shared" si="2"/>
        <v>0</v>
      </c>
      <c r="H38" s="23">
        <f t="shared" si="2"/>
        <v>0</v>
      </c>
      <c r="I38" s="23">
        <f t="shared" si="2"/>
        <v>0</v>
      </c>
      <c r="J38" s="39"/>
      <c r="K38" s="128"/>
      <c r="L38" s="128"/>
      <c r="M38" s="128"/>
      <c r="N38" s="128"/>
    </row>
    <row r="39" spans="1:14" x14ac:dyDescent="0.25">
      <c r="C39" s="6"/>
    </row>
    <row r="40" spans="1:14" x14ac:dyDescent="0.25">
      <c r="A40" s="6"/>
      <c r="B40" s="27" t="s">
        <v>41</v>
      </c>
      <c r="C40" s="6"/>
      <c r="D40" s="6"/>
      <c r="E40" s="6"/>
      <c r="F40" s="6"/>
      <c r="G40" s="6"/>
      <c r="H40" s="6"/>
      <c r="I40" s="6"/>
      <c r="J40" s="6"/>
    </row>
    <row r="41" spans="1:14" x14ac:dyDescent="0.25">
      <c r="A41" s="6"/>
      <c r="B41" s="12" t="s">
        <v>46</v>
      </c>
      <c r="C41" s="6"/>
      <c r="D41" s="16">
        <v>0</v>
      </c>
      <c r="E41" s="16">
        <v>0</v>
      </c>
      <c r="F41" s="16">
        <v>0</v>
      </c>
      <c r="G41" s="16">
        <v>0</v>
      </c>
      <c r="H41" s="16">
        <v>0</v>
      </c>
      <c r="I41" s="16">
        <v>0</v>
      </c>
      <c r="J41" s="6"/>
      <c r="K41" s="128" t="s">
        <v>121</v>
      </c>
      <c r="L41" s="128"/>
      <c r="M41" s="128"/>
      <c r="N41" s="128"/>
    </row>
    <row r="42" spans="1:14" x14ac:dyDescent="0.25">
      <c r="A42" s="6"/>
      <c r="B42" s="12" t="s">
        <v>46</v>
      </c>
      <c r="C42" s="6"/>
      <c r="D42" s="16">
        <v>0</v>
      </c>
      <c r="E42" s="16">
        <v>0</v>
      </c>
      <c r="F42" s="16">
        <v>0</v>
      </c>
      <c r="G42" s="16">
        <v>0</v>
      </c>
      <c r="H42" s="16">
        <v>0</v>
      </c>
      <c r="I42" s="16">
        <v>0</v>
      </c>
      <c r="J42" s="6"/>
      <c r="K42" s="128"/>
      <c r="L42" s="128"/>
      <c r="M42" s="128"/>
      <c r="N42" s="128"/>
    </row>
    <row r="43" spans="1:14" x14ac:dyDescent="0.25">
      <c r="A43" s="6"/>
      <c r="B43" s="12" t="s">
        <v>46</v>
      </c>
      <c r="C43" s="6"/>
      <c r="D43" s="16">
        <v>0</v>
      </c>
      <c r="E43" s="16">
        <v>0</v>
      </c>
      <c r="F43" s="16">
        <v>0</v>
      </c>
      <c r="G43" s="16">
        <v>0</v>
      </c>
      <c r="H43" s="16">
        <v>0</v>
      </c>
      <c r="I43" s="16">
        <v>0</v>
      </c>
      <c r="J43" s="6"/>
      <c r="K43" s="128"/>
      <c r="L43" s="128"/>
      <c r="M43" s="128"/>
      <c r="N43" s="128"/>
    </row>
    <row r="44" spans="1:14" x14ac:dyDescent="0.25">
      <c r="A44" s="6"/>
      <c r="B44" s="12" t="s">
        <v>46</v>
      </c>
      <c r="C44" s="6"/>
      <c r="D44" s="16">
        <v>0</v>
      </c>
      <c r="E44" s="16">
        <v>0</v>
      </c>
      <c r="F44" s="16">
        <v>0</v>
      </c>
      <c r="G44" s="16">
        <v>0</v>
      </c>
      <c r="H44" s="16">
        <v>0</v>
      </c>
      <c r="I44" s="16">
        <v>0</v>
      </c>
      <c r="J44" s="6"/>
      <c r="K44" s="128"/>
      <c r="L44" s="128"/>
      <c r="M44" s="128"/>
      <c r="N44" s="128"/>
    </row>
    <row r="45" spans="1:14" x14ac:dyDescent="0.25">
      <c r="A45" s="6"/>
      <c r="B45" s="12" t="s">
        <v>46</v>
      </c>
      <c r="C45" s="6"/>
      <c r="D45" s="16">
        <v>0</v>
      </c>
      <c r="E45" s="16">
        <v>0</v>
      </c>
      <c r="F45" s="16">
        <v>0</v>
      </c>
      <c r="G45" s="16">
        <v>0</v>
      </c>
      <c r="H45" s="16">
        <v>0</v>
      </c>
      <c r="I45" s="16">
        <v>0</v>
      </c>
      <c r="J45" s="6"/>
      <c r="K45" s="128"/>
      <c r="L45" s="128"/>
      <c r="M45" s="128"/>
      <c r="N45" s="128"/>
    </row>
    <row r="46" spans="1:14" x14ac:dyDescent="0.25">
      <c r="A46" s="6"/>
      <c r="B46" s="12" t="s">
        <v>46</v>
      </c>
      <c r="C46" s="6"/>
      <c r="D46" s="16">
        <v>0</v>
      </c>
      <c r="E46" s="16">
        <v>0</v>
      </c>
      <c r="F46" s="16">
        <v>0</v>
      </c>
      <c r="G46" s="16">
        <v>0</v>
      </c>
      <c r="H46" s="16">
        <v>0</v>
      </c>
      <c r="I46" s="16">
        <v>0</v>
      </c>
      <c r="J46" s="6"/>
      <c r="K46" s="128"/>
      <c r="L46" s="128"/>
      <c r="M46" s="128"/>
      <c r="N46" s="128"/>
    </row>
    <row r="47" spans="1:14" s="40" customFormat="1" x14ac:dyDescent="0.25">
      <c r="A47" s="39"/>
      <c r="B47" s="41" t="s">
        <v>32</v>
      </c>
      <c r="C47" s="6"/>
      <c r="D47" s="23">
        <f t="shared" ref="D47:I47" si="3">SUM(D41:D46)</f>
        <v>0</v>
      </c>
      <c r="E47" s="23">
        <f t="shared" si="3"/>
        <v>0</v>
      </c>
      <c r="F47" s="23">
        <f t="shared" si="3"/>
        <v>0</v>
      </c>
      <c r="G47" s="23">
        <f t="shared" si="3"/>
        <v>0</v>
      </c>
      <c r="H47" s="23">
        <f t="shared" si="3"/>
        <v>0</v>
      </c>
      <c r="I47" s="23">
        <f t="shared" si="3"/>
        <v>0</v>
      </c>
      <c r="J47" s="39"/>
      <c r="K47" s="128"/>
      <c r="L47" s="128"/>
      <c r="M47" s="128"/>
      <c r="N47" s="128"/>
    </row>
    <row r="48" spans="1:14" x14ac:dyDescent="0.25">
      <c r="C48" s="6"/>
    </row>
    <row r="49" spans="1:16" x14ac:dyDescent="0.25">
      <c r="A49" s="6"/>
      <c r="B49" s="27" t="s">
        <v>42</v>
      </c>
      <c r="C49" s="6"/>
      <c r="D49" s="6"/>
      <c r="E49" s="6"/>
      <c r="F49" s="6"/>
      <c r="G49" s="6"/>
      <c r="H49" s="6"/>
      <c r="I49" s="6"/>
      <c r="J49" s="6"/>
    </row>
    <row r="50" spans="1:16" ht="15" customHeight="1" x14ac:dyDescent="0.25">
      <c r="A50" s="6"/>
      <c r="B50" s="12" t="s">
        <v>46</v>
      </c>
      <c r="C50" s="6"/>
      <c r="D50" s="16">
        <v>0</v>
      </c>
      <c r="E50" s="16">
        <v>0</v>
      </c>
      <c r="F50" s="16">
        <v>0</v>
      </c>
      <c r="G50" s="16">
        <v>0</v>
      </c>
      <c r="H50" s="16">
        <v>0</v>
      </c>
      <c r="I50" s="16">
        <v>0</v>
      </c>
      <c r="J50" s="6"/>
      <c r="K50" s="128" t="s">
        <v>120</v>
      </c>
      <c r="L50" s="128"/>
      <c r="M50" s="128"/>
      <c r="N50" s="128"/>
      <c r="P50" s="35" t="s">
        <v>76</v>
      </c>
    </row>
    <row r="51" spans="1:16" x14ac:dyDescent="0.25">
      <c r="A51" s="6"/>
      <c r="B51" s="12" t="s">
        <v>46</v>
      </c>
      <c r="C51" s="6"/>
      <c r="D51" s="16">
        <v>0</v>
      </c>
      <c r="E51" s="16">
        <v>0</v>
      </c>
      <c r="F51" s="16">
        <v>0</v>
      </c>
      <c r="G51" s="16">
        <v>0</v>
      </c>
      <c r="H51" s="16">
        <v>0</v>
      </c>
      <c r="I51" s="16">
        <v>0</v>
      </c>
      <c r="J51" s="6"/>
      <c r="K51" s="128"/>
      <c r="L51" s="128"/>
      <c r="M51" s="128"/>
      <c r="N51" s="128"/>
    </row>
    <row r="52" spans="1:16" x14ac:dyDescent="0.25">
      <c r="A52" s="6"/>
      <c r="B52" s="12" t="s">
        <v>46</v>
      </c>
      <c r="C52" s="6"/>
      <c r="D52" s="16">
        <v>0</v>
      </c>
      <c r="E52" s="16">
        <v>0</v>
      </c>
      <c r="F52" s="16">
        <v>0</v>
      </c>
      <c r="G52" s="16">
        <v>0</v>
      </c>
      <c r="H52" s="16">
        <v>0</v>
      </c>
      <c r="I52" s="16">
        <v>0</v>
      </c>
      <c r="J52" s="6"/>
      <c r="K52" s="128"/>
      <c r="L52" s="128"/>
      <c r="M52" s="128"/>
      <c r="N52" s="128"/>
    </row>
    <row r="53" spans="1:16" x14ac:dyDescent="0.25">
      <c r="A53" s="6"/>
      <c r="B53" s="12" t="s">
        <v>46</v>
      </c>
      <c r="C53" s="6"/>
      <c r="D53" s="16">
        <v>0</v>
      </c>
      <c r="E53" s="16">
        <v>0</v>
      </c>
      <c r="F53" s="16">
        <v>0</v>
      </c>
      <c r="G53" s="16">
        <v>0</v>
      </c>
      <c r="H53" s="16">
        <v>0</v>
      </c>
      <c r="I53" s="16">
        <v>0</v>
      </c>
      <c r="J53" s="6"/>
      <c r="K53" s="128"/>
      <c r="L53" s="128"/>
      <c r="M53" s="128"/>
      <c r="N53" s="128"/>
    </row>
    <row r="54" spans="1:16" x14ac:dyDescent="0.25">
      <c r="A54" s="6"/>
      <c r="B54" s="12" t="s">
        <v>46</v>
      </c>
      <c r="C54" s="6"/>
      <c r="D54" s="16">
        <v>0</v>
      </c>
      <c r="E54" s="16">
        <v>0</v>
      </c>
      <c r="F54" s="16">
        <v>0</v>
      </c>
      <c r="G54" s="16">
        <v>0</v>
      </c>
      <c r="H54" s="16">
        <v>0</v>
      </c>
      <c r="I54" s="16">
        <v>0</v>
      </c>
      <c r="J54" s="6"/>
      <c r="K54" s="128"/>
      <c r="L54" s="128"/>
      <c r="M54" s="128"/>
      <c r="N54" s="128"/>
    </row>
    <row r="55" spans="1:16" x14ac:dyDescent="0.25">
      <c r="A55" s="6"/>
      <c r="B55" s="12" t="s">
        <v>46</v>
      </c>
      <c r="C55" s="6"/>
      <c r="D55" s="16">
        <v>0</v>
      </c>
      <c r="E55" s="16">
        <v>0</v>
      </c>
      <c r="F55" s="16">
        <v>0</v>
      </c>
      <c r="G55" s="16">
        <v>0</v>
      </c>
      <c r="H55" s="16">
        <v>0</v>
      </c>
      <c r="I55" s="16">
        <v>0</v>
      </c>
      <c r="J55" s="6"/>
      <c r="K55" s="128"/>
      <c r="L55" s="128"/>
      <c r="M55" s="128"/>
      <c r="N55" s="128"/>
    </row>
    <row r="56" spans="1:16" x14ac:dyDescent="0.25">
      <c r="A56" s="6"/>
      <c r="B56" s="12" t="s">
        <v>46</v>
      </c>
      <c r="C56" s="6"/>
      <c r="D56" s="16">
        <v>0</v>
      </c>
      <c r="E56" s="16">
        <v>0</v>
      </c>
      <c r="F56" s="16">
        <v>0</v>
      </c>
      <c r="G56" s="16">
        <v>0</v>
      </c>
      <c r="H56" s="16">
        <v>0</v>
      </c>
      <c r="I56" s="16">
        <v>0</v>
      </c>
      <c r="J56" s="6"/>
      <c r="K56" s="128"/>
      <c r="L56" s="128"/>
      <c r="M56" s="128"/>
      <c r="N56" s="128"/>
    </row>
    <row r="57" spans="1:16" x14ac:dyDescent="0.25">
      <c r="A57" s="6"/>
      <c r="B57" s="12" t="s">
        <v>46</v>
      </c>
      <c r="C57" s="6"/>
      <c r="D57" s="16">
        <v>0</v>
      </c>
      <c r="E57" s="16">
        <v>0</v>
      </c>
      <c r="F57" s="16">
        <v>0</v>
      </c>
      <c r="G57" s="16">
        <v>0</v>
      </c>
      <c r="H57" s="16">
        <v>0</v>
      </c>
      <c r="I57" s="16">
        <v>0</v>
      </c>
      <c r="J57" s="6"/>
      <c r="K57" s="128"/>
      <c r="L57" s="128"/>
      <c r="M57" s="128"/>
      <c r="N57" s="128"/>
    </row>
    <row r="58" spans="1:16" s="40" customFormat="1" x14ac:dyDescent="0.25">
      <c r="A58" s="39"/>
      <c r="B58" s="41" t="s">
        <v>32</v>
      </c>
      <c r="C58" s="6"/>
      <c r="D58" s="23">
        <f t="shared" ref="D58:I58" si="4">SUM(D50:D57)</f>
        <v>0</v>
      </c>
      <c r="E58" s="23">
        <f t="shared" si="4"/>
        <v>0</v>
      </c>
      <c r="F58" s="23">
        <f t="shared" si="4"/>
        <v>0</v>
      </c>
      <c r="G58" s="23">
        <f t="shared" si="4"/>
        <v>0</v>
      </c>
      <c r="H58" s="23">
        <f t="shared" si="4"/>
        <v>0</v>
      </c>
      <c r="I58" s="23">
        <f t="shared" si="4"/>
        <v>0</v>
      </c>
      <c r="J58" s="39"/>
      <c r="K58" s="128"/>
      <c r="L58" s="128"/>
      <c r="M58" s="128"/>
      <c r="N58" s="128"/>
    </row>
    <row r="60" spans="1:16" x14ac:dyDescent="0.25">
      <c r="A60" s="6"/>
      <c r="B60" s="27" t="s">
        <v>50</v>
      </c>
      <c r="C60" s="6"/>
      <c r="D60" s="6"/>
      <c r="E60" s="6"/>
      <c r="F60" s="6"/>
      <c r="G60" s="6"/>
      <c r="H60" s="6"/>
      <c r="I60" s="6"/>
      <c r="J60" s="6"/>
    </row>
    <row r="61" spans="1:16" x14ac:dyDescent="0.25">
      <c r="A61" s="6"/>
      <c r="B61" s="12" t="s">
        <v>46</v>
      </c>
      <c r="C61" s="6"/>
      <c r="D61" s="16">
        <v>0</v>
      </c>
      <c r="E61" s="16">
        <v>0</v>
      </c>
      <c r="F61" s="16">
        <v>0</v>
      </c>
      <c r="G61" s="16">
        <v>0</v>
      </c>
      <c r="H61" s="16">
        <v>0</v>
      </c>
      <c r="I61" s="16">
        <v>0</v>
      </c>
      <c r="J61" s="6"/>
      <c r="K61" s="128" t="s">
        <v>106</v>
      </c>
      <c r="L61" s="128"/>
      <c r="M61" s="128"/>
      <c r="N61" s="128"/>
    </row>
    <row r="62" spans="1:16" x14ac:dyDescent="0.25">
      <c r="A62" s="6"/>
      <c r="B62" s="12" t="s">
        <v>46</v>
      </c>
      <c r="C62" s="6"/>
      <c r="D62" s="16">
        <v>0</v>
      </c>
      <c r="E62" s="16">
        <v>0</v>
      </c>
      <c r="F62" s="16">
        <v>0</v>
      </c>
      <c r="G62" s="16">
        <v>0</v>
      </c>
      <c r="H62" s="16">
        <v>0</v>
      </c>
      <c r="I62" s="16">
        <v>0</v>
      </c>
      <c r="J62" s="6"/>
      <c r="K62" s="128"/>
      <c r="L62" s="128"/>
      <c r="M62" s="128"/>
      <c r="N62" s="128"/>
    </row>
    <row r="63" spans="1:16" x14ac:dyDescent="0.25">
      <c r="A63" s="6"/>
      <c r="B63" s="12" t="s">
        <v>46</v>
      </c>
      <c r="C63" s="6"/>
      <c r="D63" s="16">
        <v>0</v>
      </c>
      <c r="E63" s="16">
        <v>0</v>
      </c>
      <c r="F63" s="16">
        <v>0</v>
      </c>
      <c r="G63" s="16">
        <v>0</v>
      </c>
      <c r="H63" s="16">
        <v>0</v>
      </c>
      <c r="I63" s="16">
        <v>0</v>
      </c>
      <c r="J63" s="6"/>
      <c r="K63" s="128"/>
      <c r="L63" s="128"/>
      <c r="M63" s="128"/>
      <c r="N63" s="128"/>
    </row>
    <row r="64" spans="1:16" s="40" customFormat="1" x14ac:dyDescent="0.25">
      <c r="A64" s="39"/>
      <c r="B64" s="41" t="s">
        <v>32</v>
      </c>
      <c r="C64" s="6"/>
      <c r="D64" s="23">
        <f t="shared" ref="D64:I64" si="5">SUM(D61:D63)</f>
        <v>0</v>
      </c>
      <c r="E64" s="23">
        <f t="shared" si="5"/>
        <v>0</v>
      </c>
      <c r="F64" s="23">
        <f t="shared" si="5"/>
        <v>0</v>
      </c>
      <c r="G64" s="23">
        <f t="shared" si="5"/>
        <v>0</v>
      </c>
      <c r="H64" s="23">
        <f t="shared" si="5"/>
        <v>0</v>
      </c>
      <c r="I64" s="23">
        <f t="shared" si="5"/>
        <v>0</v>
      </c>
      <c r="J64" s="39"/>
      <c r="K64" s="128"/>
      <c r="L64" s="128"/>
      <c r="M64" s="128"/>
      <c r="N64" s="128"/>
    </row>
    <row r="66" spans="1:14" x14ac:dyDescent="0.25">
      <c r="A66" s="6"/>
      <c r="B66" s="34" t="s">
        <v>43</v>
      </c>
      <c r="C66" s="24"/>
      <c r="D66" s="24"/>
      <c r="E66" s="24"/>
      <c r="F66" s="24"/>
      <c r="G66" s="24"/>
      <c r="H66" s="24"/>
      <c r="I66" s="24"/>
      <c r="J66" s="6"/>
    </row>
    <row r="67" spans="1:14" x14ac:dyDescent="0.25">
      <c r="A67" s="6"/>
      <c r="B67" s="34" t="s">
        <v>39</v>
      </c>
      <c r="C67" s="24"/>
      <c r="D67" s="49">
        <f t="shared" ref="D67:I67" si="6">SUM(D16)</f>
        <v>1000</v>
      </c>
      <c r="E67" s="49">
        <f t="shared" si="6"/>
        <v>1000</v>
      </c>
      <c r="F67" s="49">
        <f t="shared" si="6"/>
        <v>1000</v>
      </c>
      <c r="G67" s="49">
        <f t="shared" si="6"/>
        <v>1000</v>
      </c>
      <c r="H67" s="49">
        <f t="shared" si="6"/>
        <v>1000</v>
      </c>
      <c r="I67" s="49">
        <f t="shared" si="6"/>
        <v>1000</v>
      </c>
      <c r="J67" s="6"/>
    </row>
    <row r="68" spans="1:14" x14ac:dyDescent="0.25">
      <c r="A68" s="6"/>
      <c r="B68" s="34" t="s">
        <v>47</v>
      </c>
      <c r="C68" s="24"/>
      <c r="D68" s="49">
        <f t="shared" ref="D68:I68" si="7">SUM(D27)</f>
        <v>0</v>
      </c>
      <c r="E68" s="49">
        <f t="shared" si="7"/>
        <v>0</v>
      </c>
      <c r="F68" s="49">
        <f t="shared" si="7"/>
        <v>0</v>
      </c>
      <c r="G68" s="49">
        <f t="shared" si="7"/>
        <v>0</v>
      </c>
      <c r="H68" s="49">
        <f t="shared" si="7"/>
        <v>0</v>
      </c>
      <c r="I68" s="49">
        <f t="shared" si="7"/>
        <v>0</v>
      </c>
      <c r="J68" s="6"/>
    </row>
    <row r="69" spans="1:14" x14ac:dyDescent="0.25">
      <c r="A69" s="6"/>
      <c r="B69" s="34" t="s">
        <v>40</v>
      </c>
      <c r="C69" s="24"/>
      <c r="D69" s="49">
        <f t="shared" ref="D69:I69" si="8">SUM(D38)</f>
        <v>0</v>
      </c>
      <c r="E69" s="49">
        <f t="shared" si="8"/>
        <v>0</v>
      </c>
      <c r="F69" s="49">
        <f t="shared" si="8"/>
        <v>0</v>
      </c>
      <c r="G69" s="49">
        <f t="shared" si="8"/>
        <v>0</v>
      </c>
      <c r="H69" s="49">
        <f t="shared" si="8"/>
        <v>0</v>
      </c>
      <c r="I69" s="49">
        <f t="shared" si="8"/>
        <v>0</v>
      </c>
      <c r="J69" s="6"/>
    </row>
    <row r="70" spans="1:14" x14ac:dyDescent="0.25">
      <c r="A70" s="6"/>
      <c r="B70" s="34" t="s">
        <v>41</v>
      </c>
      <c r="C70" s="24"/>
      <c r="D70" s="49">
        <f t="shared" ref="D70:I70" si="9">SUM(D47)</f>
        <v>0</v>
      </c>
      <c r="E70" s="49">
        <f t="shared" si="9"/>
        <v>0</v>
      </c>
      <c r="F70" s="49">
        <f t="shared" si="9"/>
        <v>0</v>
      </c>
      <c r="G70" s="49">
        <f t="shared" si="9"/>
        <v>0</v>
      </c>
      <c r="H70" s="49">
        <f t="shared" si="9"/>
        <v>0</v>
      </c>
      <c r="I70" s="49">
        <f t="shared" si="9"/>
        <v>0</v>
      </c>
      <c r="J70" s="6"/>
    </row>
    <row r="71" spans="1:14" x14ac:dyDescent="0.25">
      <c r="A71" s="6"/>
      <c r="B71" s="34" t="s">
        <v>42</v>
      </c>
      <c r="C71" s="24"/>
      <c r="D71" s="50">
        <f t="shared" ref="D71:I71" si="10">SUM(D58)</f>
        <v>0</v>
      </c>
      <c r="E71" s="50">
        <f t="shared" si="10"/>
        <v>0</v>
      </c>
      <c r="F71" s="50">
        <f t="shared" si="10"/>
        <v>0</v>
      </c>
      <c r="G71" s="50">
        <f t="shared" si="10"/>
        <v>0</v>
      </c>
      <c r="H71" s="50">
        <f t="shared" si="10"/>
        <v>0</v>
      </c>
      <c r="I71" s="50">
        <f t="shared" si="10"/>
        <v>0</v>
      </c>
      <c r="J71" s="6"/>
    </row>
    <row r="72" spans="1:14" ht="15.75" thickBot="1" x14ac:dyDescent="0.3">
      <c r="A72" s="6"/>
      <c r="B72" s="34" t="s">
        <v>50</v>
      </c>
      <c r="C72" s="24"/>
      <c r="D72" s="50">
        <f>D64</f>
        <v>0</v>
      </c>
      <c r="E72" s="50">
        <f t="shared" ref="E72:I72" si="11">E64</f>
        <v>0</v>
      </c>
      <c r="F72" s="50">
        <f t="shared" si="11"/>
        <v>0</v>
      </c>
      <c r="G72" s="50">
        <f t="shared" si="11"/>
        <v>0</v>
      </c>
      <c r="H72" s="50">
        <f t="shared" si="11"/>
        <v>0</v>
      </c>
      <c r="I72" s="50">
        <f t="shared" si="11"/>
        <v>0</v>
      </c>
      <c r="J72" s="6"/>
    </row>
    <row r="73" spans="1:14" s="40" customFormat="1" ht="15.75" thickBot="1" x14ac:dyDescent="0.3">
      <c r="A73" s="39"/>
      <c r="B73" s="47" t="s">
        <v>32</v>
      </c>
      <c r="C73" s="24"/>
      <c r="D73" s="51">
        <f>SUM(D67:D72)</f>
        <v>1000</v>
      </c>
      <c r="E73" s="51">
        <f t="shared" ref="E73:I73" si="12">SUM(E67:E72)</f>
        <v>1000</v>
      </c>
      <c r="F73" s="51">
        <f t="shared" si="12"/>
        <v>1000</v>
      </c>
      <c r="G73" s="51">
        <f t="shared" si="12"/>
        <v>1000</v>
      </c>
      <c r="H73" s="51">
        <f t="shared" si="12"/>
        <v>1000</v>
      </c>
      <c r="I73" s="51">
        <f t="shared" si="12"/>
        <v>1000</v>
      </c>
      <c r="J73" s="39"/>
      <c r="K73" s="56"/>
      <c r="L73" s="56"/>
      <c r="M73" s="56"/>
      <c r="N73" s="56"/>
    </row>
    <row r="75" spans="1:14" x14ac:dyDescent="0.25">
      <c r="K75" s="26"/>
      <c r="L75" s="26"/>
      <c r="M75" s="26"/>
      <c r="N75" s="26"/>
    </row>
    <row r="76" spans="1:14" x14ac:dyDescent="0.25">
      <c r="K76" s="26"/>
      <c r="L76" s="26"/>
      <c r="M76" s="26"/>
      <c r="N76" s="26"/>
    </row>
    <row r="77" spans="1:14" x14ac:dyDescent="0.25">
      <c r="K77" s="26"/>
      <c r="L77" s="26"/>
      <c r="M77" s="26"/>
      <c r="N77" s="26"/>
    </row>
    <row r="78" spans="1:14" x14ac:dyDescent="0.25">
      <c r="K78" s="26"/>
      <c r="L78" s="26"/>
      <c r="M78" s="26"/>
      <c r="N78" s="26"/>
    </row>
  </sheetData>
  <mergeCells count="8">
    <mergeCell ref="K41:N47"/>
    <mergeCell ref="K50:N58"/>
    <mergeCell ref="K61:N64"/>
    <mergeCell ref="B1:I1"/>
    <mergeCell ref="B3:I3"/>
    <mergeCell ref="K8:N16"/>
    <mergeCell ref="K19:N27"/>
    <mergeCell ref="K30:N38"/>
  </mergeCells>
  <pageMargins left="0.45" right="0.45" top="0.75" bottom="0.5" header="0.05" footer="0.05"/>
  <pageSetup scale="69"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4653-B063-48EF-B34F-E91C046BC212}">
  <sheetPr>
    <pageSetUpPr fitToPage="1"/>
  </sheetPr>
  <dimension ref="B1:O61"/>
  <sheetViews>
    <sheetView zoomScale="183" zoomScaleNormal="80" workbookViewId="0">
      <selection activeCell="B1" sqref="B1"/>
    </sheetView>
  </sheetViews>
  <sheetFormatPr defaultRowHeight="15" x14ac:dyDescent="0.25"/>
  <cols>
    <col min="1" max="1" width="1.28515625" customWidth="1"/>
    <col min="2" max="2" width="90.28515625" customWidth="1"/>
    <col min="3" max="9" width="17" customWidth="1"/>
  </cols>
  <sheetData>
    <row r="1" spans="2:15" s="35" customFormat="1" ht="15" customHeight="1" x14ac:dyDescent="0.25">
      <c r="B1" s="33" t="s">
        <v>137</v>
      </c>
      <c r="C1" s="33"/>
      <c r="D1" s="33"/>
      <c r="E1" s="33"/>
      <c r="F1" s="33"/>
      <c r="G1" s="33"/>
      <c r="H1" s="33"/>
      <c r="I1" s="33"/>
      <c r="J1" s="80"/>
      <c r="K1" s="1"/>
      <c r="L1" s="56"/>
      <c r="M1" s="56"/>
      <c r="N1" s="56"/>
      <c r="O1" s="56"/>
    </row>
    <row r="2" spans="2:15" s="35" customFormat="1" ht="7.5" customHeight="1" x14ac:dyDescent="0.25">
      <c r="B2" s="1"/>
      <c r="C2" s="33"/>
      <c r="D2" s="33"/>
      <c r="E2" s="33"/>
      <c r="F2" s="33"/>
      <c r="G2" s="33"/>
      <c r="H2" s="33"/>
      <c r="I2" s="33"/>
      <c r="J2" s="33"/>
      <c r="K2" s="1"/>
      <c r="L2" s="56"/>
      <c r="M2" s="56"/>
      <c r="N2" s="56"/>
      <c r="O2" s="56"/>
    </row>
    <row r="3" spans="2:15" s="35" customFormat="1" ht="15.75" x14ac:dyDescent="0.25">
      <c r="B3" s="106" t="s">
        <v>84</v>
      </c>
      <c r="C3" s="106"/>
      <c r="D3" s="106"/>
      <c r="E3" s="106"/>
      <c r="F3" s="106"/>
      <c r="G3" s="106"/>
      <c r="H3" s="106"/>
      <c r="I3" s="106"/>
      <c r="J3" s="81"/>
      <c r="K3" s="1"/>
      <c r="L3" s="56"/>
      <c r="M3" s="56"/>
      <c r="N3" s="56"/>
      <c r="O3" s="56"/>
    </row>
    <row r="5" spans="2:15" x14ac:dyDescent="0.25">
      <c r="B5" s="125" t="s">
        <v>85</v>
      </c>
      <c r="C5" s="126"/>
      <c r="D5" s="126"/>
      <c r="E5" s="126"/>
      <c r="F5" s="126"/>
      <c r="G5" s="126"/>
      <c r="H5" s="126"/>
      <c r="I5" s="127"/>
    </row>
    <row r="7" spans="2:15" s="86" customFormat="1" ht="23.25" customHeight="1" x14ac:dyDescent="0.25">
      <c r="B7" s="83" t="s">
        <v>87</v>
      </c>
      <c r="C7" s="84"/>
      <c r="D7" s="84"/>
      <c r="E7" s="84"/>
      <c r="F7" s="84"/>
      <c r="G7" s="84"/>
      <c r="H7" s="84"/>
      <c r="I7" s="85"/>
    </row>
    <row r="8" spans="2:15" ht="15" customHeight="1" x14ac:dyDescent="0.25">
      <c r="B8" s="116" t="s">
        <v>136</v>
      </c>
      <c r="C8" s="117"/>
      <c r="D8" s="117"/>
      <c r="E8" s="117"/>
      <c r="F8" s="117"/>
      <c r="G8" s="117"/>
      <c r="H8" s="117"/>
      <c r="I8" s="118"/>
    </row>
    <row r="9" spans="2:15" x14ac:dyDescent="0.25">
      <c r="B9" s="119"/>
      <c r="C9" s="120"/>
      <c r="D9" s="120"/>
      <c r="E9" s="120"/>
      <c r="F9" s="120"/>
      <c r="G9" s="120"/>
      <c r="H9" s="120"/>
      <c r="I9" s="121"/>
    </row>
    <row r="10" spans="2:15" x14ac:dyDescent="0.25">
      <c r="B10" s="119"/>
      <c r="C10" s="120"/>
      <c r="D10" s="120"/>
      <c r="E10" s="120"/>
      <c r="F10" s="120"/>
      <c r="G10" s="120"/>
      <c r="H10" s="120"/>
      <c r="I10" s="121"/>
    </row>
    <row r="11" spans="2:15" x14ac:dyDescent="0.25">
      <c r="B11" s="119"/>
      <c r="C11" s="120"/>
      <c r="D11" s="120"/>
      <c r="E11" s="120"/>
      <c r="F11" s="120"/>
      <c r="G11" s="120"/>
      <c r="H11" s="120"/>
      <c r="I11" s="121"/>
    </row>
    <row r="12" spans="2:15" x14ac:dyDescent="0.25">
      <c r="B12" s="122"/>
      <c r="C12" s="123"/>
      <c r="D12" s="123"/>
      <c r="E12" s="123"/>
      <c r="F12" s="123"/>
      <c r="G12" s="123"/>
      <c r="H12" s="123"/>
      <c r="I12" s="124"/>
    </row>
    <row r="14" spans="2:15" s="86" customFormat="1" ht="23.25" customHeight="1" x14ac:dyDescent="0.25">
      <c r="B14" s="83" t="s">
        <v>86</v>
      </c>
      <c r="C14" s="84"/>
      <c r="D14" s="84"/>
      <c r="E14" s="84"/>
      <c r="F14" s="84"/>
      <c r="G14" s="84"/>
      <c r="H14" s="84"/>
      <c r="I14" s="85"/>
    </row>
    <row r="15" spans="2:15" x14ac:dyDescent="0.25">
      <c r="B15" s="116" t="s">
        <v>126</v>
      </c>
      <c r="C15" s="108"/>
      <c r="D15" s="108"/>
      <c r="E15" s="108"/>
      <c r="F15" s="108"/>
      <c r="G15" s="108"/>
      <c r="H15" s="108"/>
      <c r="I15" s="109"/>
    </row>
    <row r="16" spans="2:15" x14ac:dyDescent="0.25">
      <c r="B16" s="110"/>
      <c r="C16" s="111"/>
      <c r="D16" s="111"/>
      <c r="E16" s="111"/>
      <c r="F16" s="111"/>
      <c r="G16" s="111"/>
      <c r="H16" s="111"/>
      <c r="I16" s="112"/>
    </row>
    <row r="17" spans="2:9" x14ac:dyDescent="0.25">
      <c r="B17" s="110"/>
      <c r="C17" s="111"/>
      <c r="D17" s="111"/>
      <c r="E17" s="111"/>
      <c r="F17" s="111"/>
      <c r="G17" s="111"/>
      <c r="H17" s="111"/>
      <c r="I17" s="112"/>
    </row>
    <row r="18" spans="2:9" x14ac:dyDescent="0.25">
      <c r="B18" s="110"/>
      <c r="C18" s="111"/>
      <c r="D18" s="111"/>
      <c r="E18" s="111"/>
      <c r="F18" s="111"/>
      <c r="G18" s="111"/>
      <c r="H18" s="111"/>
      <c r="I18" s="112"/>
    </row>
    <row r="19" spans="2:9" x14ac:dyDescent="0.25">
      <c r="B19" s="113"/>
      <c r="C19" s="114"/>
      <c r="D19" s="114"/>
      <c r="E19" s="114"/>
      <c r="F19" s="114"/>
      <c r="G19" s="114"/>
      <c r="H19" s="114"/>
      <c r="I19" s="115"/>
    </row>
    <row r="20" spans="2:9" x14ac:dyDescent="0.25">
      <c r="B20" s="82"/>
      <c r="C20" s="82"/>
      <c r="D20" s="82"/>
      <c r="E20" s="82"/>
      <c r="F20" s="82"/>
      <c r="G20" s="82"/>
      <c r="H20" s="82"/>
      <c r="I20" s="82"/>
    </row>
    <row r="21" spans="2:9" s="86" customFormat="1" ht="23.25" customHeight="1" x14ac:dyDescent="0.25">
      <c r="B21" s="83" t="s">
        <v>88</v>
      </c>
      <c r="C21" s="84"/>
      <c r="D21" s="84"/>
      <c r="E21" s="84"/>
      <c r="F21" s="84"/>
      <c r="G21" s="84"/>
      <c r="H21" s="84"/>
      <c r="I21" s="85"/>
    </row>
    <row r="22" spans="2:9" ht="25.5" x14ac:dyDescent="0.25">
      <c r="B22" s="116" t="s">
        <v>127</v>
      </c>
      <c r="C22" s="108"/>
      <c r="D22" s="108"/>
      <c r="E22" s="108"/>
      <c r="F22" s="108"/>
      <c r="G22" s="108"/>
      <c r="H22" s="108"/>
      <c r="I22" s="109"/>
    </row>
    <row r="23" spans="2:9" x14ac:dyDescent="0.25">
      <c r="B23" s="110"/>
      <c r="C23" s="111"/>
      <c r="D23" s="111"/>
      <c r="E23" s="111"/>
      <c r="F23" s="111"/>
      <c r="G23" s="111"/>
      <c r="H23" s="111"/>
      <c r="I23" s="112"/>
    </row>
    <row r="24" spans="2:9" x14ac:dyDescent="0.25">
      <c r="B24" s="110"/>
      <c r="C24" s="111"/>
      <c r="D24" s="111"/>
      <c r="E24" s="111"/>
      <c r="F24" s="111"/>
      <c r="G24" s="111"/>
      <c r="H24" s="111"/>
      <c r="I24" s="112"/>
    </row>
    <row r="25" spans="2:9" x14ac:dyDescent="0.25">
      <c r="B25" s="110"/>
      <c r="C25" s="111"/>
      <c r="D25" s="111"/>
      <c r="E25" s="111"/>
      <c r="F25" s="111"/>
      <c r="G25" s="111"/>
      <c r="H25" s="111"/>
      <c r="I25" s="112"/>
    </row>
    <row r="26" spans="2:9" x14ac:dyDescent="0.25">
      <c r="B26" s="113"/>
      <c r="C26" s="114"/>
      <c r="D26" s="114"/>
      <c r="E26" s="114"/>
      <c r="F26" s="114"/>
      <c r="G26" s="114"/>
      <c r="H26" s="114"/>
      <c r="I26" s="115"/>
    </row>
    <row r="27" spans="2:9" x14ac:dyDescent="0.25">
      <c r="B27" s="82"/>
      <c r="C27" s="82"/>
      <c r="D27" s="82"/>
      <c r="E27" s="82"/>
      <c r="F27" s="82"/>
      <c r="G27" s="82"/>
      <c r="H27" s="82"/>
      <c r="I27" s="82"/>
    </row>
    <row r="28" spans="2:9" s="86" customFormat="1" ht="23.25" customHeight="1" x14ac:dyDescent="0.25">
      <c r="B28" s="83" t="s">
        <v>90</v>
      </c>
      <c r="C28" s="84"/>
      <c r="D28" s="84"/>
      <c r="E28" s="84"/>
      <c r="F28" s="84"/>
      <c r="G28" s="84"/>
      <c r="H28" s="84"/>
      <c r="I28" s="85"/>
    </row>
    <row r="29" spans="2:9" ht="25.5" x14ac:dyDescent="0.25">
      <c r="B29" s="116" t="s">
        <v>128</v>
      </c>
      <c r="C29" s="108"/>
      <c r="D29" s="108"/>
      <c r="E29" s="108"/>
      <c r="F29" s="108"/>
      <c r="G29" s="108"/>
      <c r="H29" s="108"/>
      <c r="I29" s="109"/>
    </row>
    <row r="30" spans="2:9" x14ac:dyDescent="0.25">
      <c r="B30" s="110"/>
      <c r="C30" s="111"/>
      <c r="D30" s="111"/>
      <c r="E30" s="111"/>
      <c r="F30" s="111"/>
      <c r="G30" s="111"/>
      <c r="H30" s="111"/>
      <c r="I30" s="112"/>
    </row>
    <row r="31" spans="2:9" x14ac:dyDescent="0.25">
      <c r="B31" s="110"/>
      <c r="C31" s="111"/>
      <c r="D31" s="111"/>
      <c r="E31" s="111"/>
      <c r="F31" s="111"/>
      <c r="G31" s="111"/>
      <c r="H31" s="111"/>
      <c r="I31" s="112"/>
    </row>
    <row r="32" spans="2:9" x14ac:dyDescent="0.25">
      <c r="B32" s="110"/>
      <c r="C32" s="111"/>
      <c r="D32" s="111"/>
      <c r="E32" s="111"/>
      <c r="F32" s="111"/>
      <c r="G32" s="111"/>
      <c r="H32" s="111"/>
      <c r="I32" s="112"/>
    </row>
    <row r="33" spans="2:9" x14ac:dyDescent="0.25">
      <c r="B33" s="113"/>
      <c r="C33" s="114"/>
      <c r="D33" s="114"/>
      <c r="E33" s="114"/>
      <c r="F33" s="114"/>
      <c r="G33" s="114"/>
      <c r="H33" s="114"/>
      <c r="I33" s="115"/>
    </row>
    <row r="35" spans="2:9" s="86" customFormat="1" ht="23.25" customHeight="1" x14ac:dyDescent="0.25">
      <c r="B35" s="83" t="s">
        <v>89</v>
      </c>
      <c r="C35" s="84"/>
      <c r="D35" s="84"/>
      <c r="E35" s="84"/>
      <c r="F35" s="84"/>
      <c r="G35" s="84"/>
      <c r="H35" s="84"/>
      <c r="I35" s="85"/>
    </row>
    <row r="36" spans="2:9" ht="25.5" x14ac:dyDescent="0.25">
      <c r="B36" s="116" t="s">
        <v>129</v>
      </c>
      <c r="C36" s="108"/>
      <c r="D36" s="108"/>
      <c r="E36" s="108"/>
      <c r="F36" s="108"/>
      <c r="G36" s="108"/>
      <c r="H36" s="108"/>
      <c r="I36" s="109"/>
    </row>
    <row r="37" spans="2:9" x14ac:dyDescent="0.25">
      <c r="B37" s="110"/>
      <c r="C37" s="111"/>
      <c r="D37" s="111"/>
      <c r="E37" s="111"/>
      <c r="F37" s="111"/>
      <c r="G37" s="111"/>
      <c r="H37" s="111"/>
      <c r="I37" s="112"/>
    </row>
    <row r="38" spans="2:9" x14ac:dyDescent="0.25">
      <c r="B38" s="110"/>
      <c r="C38" s="111"/>
      <c r="D38" s="111"/>
      <c r="E38" s="111"/>
      <c r="F38" s="111"/>
      <c r="G38" s="111"/>
      <c r="H38" s="111"/>
      <c r="I38" s="112"/>
    </row>
    <row r="39" spans="2:9" x14ac:dyDescent="0.25">
      <c r="B39" s="110"/>
      <c r="C39" s="111"/>
      <c r="D39" s="111"/>
      <c r="E39" s="111"/>
      <c r="F39" s="111"/>
      <c r="G39" s="111"/>
      <c r="H39" s="111"/>
      <c r="I39" s="112"/>
    </row>
    <row r="40" spans="2:9" x14ac:dyDescent="0.25">
      <c r="B40" s="113"/>
      <c r="C40" s="114"/>
      <c r="D40" s="114"/>
      <c r="E40" s="114"/>
      <c r="F40" s="114"/>
      <c r="G40" s="114"/>
      <c r="H40" s="114"/>
      <c r="I40" s="115"/>
    </row>
    <row r="42" spans="2:9" s="86" customFormat="1" ht="23.25" customHeight="1" x14ac:dyDescent="0.25">
      <c r="B42" s="83" t="s">
        <v>91</v>
      </c>
      <c r="C42" s="84"/>
      <c r="D42" s="84"/>
      <c r="E42" s="84"/>
      <c r="F42" s="84"/>
      <c r="G42" s="84"/>
      <c r="H42" s="84"/>
      <c r="I42" s="85"/>
    </row>
    <row r="43" spans="2:9" ht="25.5" x14ac:dyDescent="0.25">
      <c r="B43" s="116" t="s">
        <v>130</v>
      </c>
      <c r="C43" s="108"/>
      <c r="D43" s="108"/>
      <c r="E43" s="108"/>
      <c r="F43" s="108"/>
      <c r="G43" s="108"/>
      <c r="H43" s="108"/>
      <c r="I43" s="109"/>
    </row>
    <row r="44" spans="2:9" x14ac:dyDescent="0.25">
      <c r="B44" s="110"/>
      <c r="C44" s="111"/>
      <c r="D44" s="111"/>
      <c r="E44" s="111"/>
      <c r="F44" s="111"/>
      <c r="G44" s="111"/>
      <c r="H44" s="111"/>
      <c r="I44" s="112"/>
    </row>
    <row r="45" spans="2:9" x14ac:dyDescent="0.25">
      <c r="B45" s="110"/>
      <c r="C45" s="111"/>
      <c r="D45" s="111"/>
      <c r="E45" s="111"/>
      <c r="F45" s="111"/>
      <c r="G45" s="111"/>
      <c r="H45" s="111"/>
      <c r="I45" s="112"/>
    </row>
    <row r="46" spans="2:9" x14ac:dyDescent="0.25">
      <c r="B46" s="110"/>
      <c r="C46" s="111"/>
      <c r="D46" s="111"/>
      <c r="E46" s="111"/>
      <c r="F46" s="111"/>
      <c r="G46" s="111"/>
      <c r="H46" s="111"/>
      <c r="I46" s="112"/>
    </row>
    <row r="47" spans="2:9" x14ac:dyDescent="0.25">
      <c r="B47" s="113"/>
      <c r="C47" s="114"/>
      <c r="D47" s="114"/>
      <c r="E47" s="114"/>
      <c r="F47" s="114"/>
      <c r="G47" s="114"/>
      <c r="H47" s="114"/>
      <c r="I47" s="115"/>
    </row>
    <row r="48" spans="2:9" x14ac:dyDescent="0.25">
      <c r="B48" s="82"/>
      <c r="C48" s="82"/>
      <c r="D48" s="82"/>
      <c r="E48" s="82"/>
      <c r="F48" s="82"/>
      <c r="G48" s="82"/>
      <c r="H48" s="82"/>
      <c r="I48" s="82"/>
    </row>
    <row r="49" spans="2:9" s="86" customFormat="1" ht="23.25" customHeight="1" x14ac:dyDescent="0.25">
      <c r="B49" s="83" t="s">
        <v>92</v>
      </c>
      <c r="C49" s="84"/>
      <c r="D49" s="84"/>
      <c r="E49" s="84"/>
      <c r="F49" s="84"/>
      <c r="G49" s="84"/>
      <c r="H49" s="84"/>
      <c r="I49" s="85"/>
    </row>
    <row r="50" spans="2:9" ht="51" x14ac:dyDescent="0.25">
      <c r="B50" s="116" t="s">
        <v>131</v>
      </c>
      <c r="C50" s="108"/>
      <c r="D50" s="108"/>
      <c r="E50" s="108"/>
      <c r="F50" s="108"/>
      <c r="G50" s="108"/>
      <c r="H50" s="108"/>
      <c r="I50" s="109"/>
    </row>
    <row r="51" spans="2:9" x14ac:dyDescent="0.25">
      <c r="B51" s="110"/>
      <c r="C51" s="111"/>
      <c r="D51" s="111"/>
      <c r="E51" s="111"/>
      <c r="F51" s="111"/>
      <c r="G51" s="111"/>
      <c r="H51" s="111"/>
      <c r="I51" s="112"/>
    </row>
    <row r="52" spans="2:9" x14ac:dyDescent="0.25">
      <c r="B52" s="110"/>
      <c r="C52" s="111"/>
      <c r="D52" s="111"/>
      <c r="E52" s="111"/>
      <c r="F52" s="111"/>
      <c r="G52" s="111"/>
      <c r="H52" s="111"/>
      <c r="I52" s="112"/>
    </row>
    <row r="53" spans="2:9" x14ac:dyDescent="0.25">
      <c r="B53" s="110"/>
      <c r="C53" s="111"/>
      <c r="D53" s="111"/>
      <c r="E53" s="111"/>
      <c r="F53" s="111"/>
      <c r="G53" s="111"/>
      <c r="H53" s="111"/>
      <c r="I53" s="112"/>
    </row>
    <row r="54" spans="2:9" x14ac:dyDescent="0.25">
      <c r="B54" s="113"/>
      <c r="C54" s="114"/>
      <c r="D54" s="114"/>
      <c r="E54" s="114"/>
      <c r="F54" s="114"/>
      <c r="G54" s="114"/>
      <c r="H54" s="114"/>
      <c r="I54" s="115"/>
    </row>
    <row r="56" spans="2:9" s="86" customFormat="1" ht="23.25" customHeight="1" x14ac:dyDescent="0.25">
      <c r="B56" s="83" t="s">
        <v>93</v>
      </c>
      <c r="C56" s="84"/>
      <c r="D56" s="84"/>
      <c r="E56" s="84"/>
      <c r="F56" s="84"/>
      <c r="G56" s="84"/>
      <c r="H56" s="84"/>
      <c r="I56" s="85"/>
    </row>
    <row r="57" spans="2:9" x14ac:dyDescent="0.25">
      <c r="B57" s="107"/>
      <c r="C57" s="108"/>
      <c r="D57" s="108"/>
      <c r="E57" s="108"/>
      <c r="F57" s="108"/>
      <c r="G57" s="108"/>
      <c r="H57" s="108"/>
      <c r="I57" s="109"/>
    </row>
    <row r="58" spans="2:9" x14ac:dyDescent="0.25">
      <c r="B58" s="110"/>
      <c r="C58" s="111"/>
      <c r="D58" s="111"/>
      <c r="E58" s="111"/>
      <c r="F58" s="111"/>
      <c r="G58" s="111"/>
      <c r="H58" s="111"/>
      <c r="I58" s="112"/>
    </row>
    <row r="59" spans="2:9" x14ac:dyDescent="0.25">
      <c r="B59" s="110"/>
      <c r="C59" s="111"/>
      <c r="D59" s="111"/>
      <c r="E59" s="111"/>
      <c r="F59" s="111"/>
      <c r="G59" s="111"/>
      <c r="H59" s="111"/>
      <c r="I59" s="112"/>
    </row>
    <row r="60" spans="2:9" x14ac:dyDescent="0.25">
      <c r="B60" s="110"/>
      <c r="C60" s="111"/>
      <c r="D60" s="111"/>
      <c r="E60" s="111"/>
      <c r="F60" s="111"/>
      <c r="G60" s="111"/>
      <c r="H60" s="111"/>
      <c r="I60" s="112"/>
    </row>
    <row r="61" spans="2:9" x14ac:dyDescent="0.25">
      <c r="B61" s="113"/>
      <c r="C61" s="114"/>
      <c r="D61" s="114"/>
      <c r="E61" s="114"/>
      <c r="F61" s="114"/>
      <c r="G61" s="114"/>
      <c r="H61" s="114"/>
      <c r="I61" s="115"/>
    </row>
  </sheetData>
  <pageMargins left="0.45" right="0.45" top="0.75" bottom="0.5" header="0.05" footer="0.05"/>
  <pageSetup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A37E7-C830-4631-BB22-EF9D4803EAF8}">
  <dimension ref="A1:G40"/>
  <sheetViews>
    <sheetView topLeftCell="A2" workbookViewId="0">
      <selection sqref="A1:XFD1048576"/>
    </sheetView>
  </sheetViews>
  <sheetFormatPr defaultColWidth="0" defaultRowHeight="15" customHeight="1" zeroHeight="1" x14ac:dyDescent="0.25"/>
  <cols>
    <col min="1" max="1" width="46" customWidth="1"/>
    <col min="2" max="7" width="10.7109375" customWidth="1"/>
    <col min="8" max="16384" width="9.140625" hidden="1"/>
  </cols>
  <sheetData>
    <row r="1" spans="1:7" ht="15.75" hidden="1" thickBot="1" x14ac:dyDescent="0.3"/>
    <row r="2" spans="1:7" ht="21" thickBot="1" x14ac:dyDescent="0.35">
      <c r="A2" s="136"/>
      <c r="B2" s="137" t="s">
        <v>139</v>
      </c>
      <c r="C2" s="138"/>
      <c r="D2" s="138"/>
      <c r="E2" s="138"/>
      <c r="F2" s="138"/>
      <c r="G2" s="139"/>
    </row>
    <row r="3" spans="1:7" ht="15.75" x14ac:dyDescent="0.25">
      <c r="A3" s="140"/>
      <c r="B3" s="141" t="s">
        <v>140</v>
      </c>
      <c r="C3" s="142" t="s">
        <v>141</v>
      </c>
      <c r="D3" s="142" t="s">
        <v>142</v>
      </c>
      <c r="E3" s="142" t="s">
        <v>143</v>
      </c>
      <c r="F3" s="142" t="s">
        <v>144</v>
      </c>
      <c r="G3" s="143" t="s">
        <v>145</v>
      </c>
    </row>
    <row r="4" spans="1:7" ht="21" thickBot="1" x14ac:dyDescent="0.35">
      <c r="A4" s="144" t="s">
        <v>146</v>
      </c>
      <c r="B4" s="145"/>
      <c r="C4" s="146"/>
      <c r="D4" s="146"/>
      <c r="E4" s="146"/>
      <c r="F4" s="146"/>
      <c r="G4" s="147"/>
    </row>
    <row r="5" spans="1:7" ht="18.75" x14ac:dyDescent="0.3">
      <c r="A5" s="148" t="s">
        <v>147</v>
      </c>
      <c r="B5" s="149">
        <v>4</v>
      </c>
      <c r="C5" s="150">
        <v>5</v>
      </c>
      <c r="D5" s="150">
        <v>5</v>
      </c>
      <c r="E5" s="150">
        <v>6</v>
      </c>
      <c r="F5" s="150">
        <v>7</v>
      </c>
      <c r="G5" s="151">
        <v>9</v>
      </c>
    </row>
    <row r="6" spans="1:7" ht="18.75" x14ac:dyDescent="0.3">
      <c r="A6" s="148" t="s">
        <v>148</v>
      </c>
      <c r="B6" s="149"/>
      <c r="C6" s="150">
        <v>1</v>
      </c>
      <c r="D6" s="150">
        <v>2</v>
      </c>
      <c r="E6" s="150">
        <v>2</v>
      </c>
      <c r="F6" s="150">
        <v>2</v>
      </c>
      <c r="G6" s="151">
        <v>2</v>
      </c>
    </row>
    <row r="7" spans="1:7" ht="18.75" x14ac:dyDescent="0.3">
      <c r="A7" s="148" t="s">
        <v>149</v>
      </c>
      <c r="B7" s="149"/>
      <c r="C7" s="150">
        <v>1</v>
      </c>
      <c r="D7" s="150">
        <v>2</v>
      </c>
      <c r="E7" s="150">
        <v>3</v>
      </c>
      <c r="F7" s="150">
        <v>5</v>
      </c>
      <c r="G7" s="151">
        <v>7</v>
      </c>
    </row>
    <row r="8" spans="1:7" ht="18.75" x14ac:dyDescent="0.3">
      <c r="A8" s="148" t="s">
        <v>150</v>
      </c>
      <c r="B8" s="149">
        <v>1</v>
      </c>
      <c r="C8" s="150">
        <v>4</v>
      </c>
      <c r="D8" s="150">
        <v>9</v>
      </c>
      <c r="E8" s="150">
        <v>12</v>
      </c>
      <c r="F8" s="150">
        <v>16</v>
      </c>
      <c r="G8" s="151">
        <v>19</v>
      </c>
    </row>
    <row r="9" spans="1:7" ht="19.5" thickBot="1" x14ac:dyDescent="0.35">
      <c r="A9" s="152" t="s">
        <v>151</v>
      </c>
      <c r="B9" s="153">
        <f t="shared" ref="B9:G9" si="0">SUM(B$5:B$8)</f>
        <v>5</v>
      </c>
      <c r="C9" s="154">
        <f t="shared" si="0"/>
        <v>11</v>
      </c>
      <c r="D9" s="154">
        <f t="shared" si="0"/>
        <v>18</v>
      </c>
      <c r="E9" s="154">
        <f t="shared" si="0"/>
        <v>23</v>
      </c>
      <c r="F9" s="154">
        <f t="shared" si="0"/>
        <v>30</v>
      </c>
      <c r="G9" s="155">
        <f t="shared" si="0"/>
        <v>37</v>
      </c>
    </row>
    <row r="10" spans="1:7" ht="19.5" thickTop="1" x14ac:dyDescent="0.3">
      <c r="A10" s="148"/>
      <c r="B10" s="149"/>
      <c r="C10" s="150"/>
      <c r="D10" s="150"/>
      <c r="E10" s="150"/>
      <c r="F10" s="150"/>
      <c r="G10" s="151"/>
    </row>
    <row r="11" spans="1:7" ht="18.75" x14ac:dyDescent="0.3">
      <c r="A11" s="148" t="s">
        <v>152</v>
      </c>
      <c r="B11" s="149">
        <v>98</v>
      </c>
      <c r="C11" s="150">
        <v>204</v>
      </c>
      <c r="D11" s="150">
        <v>330</v>
      </c>
      <c r="E11" s="150">
        <v>417</v>
      </c>
      <c r="F11" s="150">
        <v>533</v>
      </c>
      <c r="G11" s="151">
        <v>639</v>
      </c>
    </row>
    <row r="12" spans="1:7" ht="18.75" x14ac:dyDescent="0.3">
      <c r="A12" s="156" t="s">
        <v>153</v>
      </c>
      <c r="B12" s="157"/>
      <c r="C12" s="150"/>
      <c r="D12" s="150">
        <v>4</v>
      </c>
      <c r="E12" s="150">
        <v>6</v>
      </c>
      <c r="F12" s="150">
        <v>8</v>
      </c>
      <c r="G12" s="151">
        <v>10</v>
      </c>
    </row>
    <row r="13" spans="1:7" ht="19.5" thickBot="1" x14ac:dyDescent="0.35">
      <c r="A13" s="158"/>
      <c r="B13" s="159"/>
      <c r="C13" s="160"/>
      <c r="D13" s="160"/>
      <c r="E13" s="160"/>
      <c r="F13" s="160"/>
      <c r="G13" s="161"/>
    </row>
    <row r="14" spans="1:7" x14ac:dyDescent="0.25">
      <c r="A14" s="162" t="s">
        <v>154</v>
      </c>
      <c r="B14" s="163"/>
      <c r="C14" s="163"/>
      <c r="D14" s="163"/>
      <c r="E14" s="163"/>
      <c r="F14" s="163"/>
      <c r="G14" s="164"/>
    </row>
    <row r="15" spans="1:7" ht="15.75" thickBot="1" x14ac:dyDescent="0.3">
      <c r="A15" s="165" t="s">
        <v>155</v>
      </c>
      <c r="B15" s="166"/>
      <c r="C15" s="166"/>
      <c r="D15" s="166"/>
      <c r="E15" s="166"/>
      <c r="F15" s="166"/>
      <c r="G15" s="167"/>
    </row>
    <row r="16" spans="1:7" hidden="1" x14ac:dyDescent="0.25">
      <c r="A16" s="168"/>
      <c r="B16" s="168"/>
      <c r="C16" s="168"/>
      <c r="D16" s="168"/>
      <c r="E16" s="168"/>
      <c r="F16" s="168"/>
      <c r="G16" s="168"/>
    </row>
    <row r="17" customFormat="1" hidden="1" x14ac:dyDescent="0.25"/>
    <row r="18" customFormat="1" hidden="1" x14ac:dyDescent="0.25"/>
    <row r="19" customFormat="1" hidden="1" x14ac:dyDescent="0.25"/>
    <row r="20" customFormat="1" hidden="1" x14ac:dyDescent="0.25"/>
    <row r="21" customFormat="1" hidden="1" x14ac:dyDescent="0.25"/>
    <row r="22" customFormat="1" hidden="1" x14ac:dyDescent="0.25"/>
    <row r="23" customFormat="1" hidden="1" x14ac:dyDescent="0.25"/>
    <row r="24" customFormat="1" hidden="1" x14ac:dyDescent="0.25"/>
    <row r="25" customFormat="1" hidden="1" x14ac:dyDescent="0.25"/>
    <row r="26" customFormat="1" hidden="1" x14ac:dyDescent="0.25"/>
    <row r="27" customFormat="1" hidden="1" x14ac:dyDescent="0.25"/>
    <row r="28" customFormat="1" hidden="1" x14ac:dyDescent="0.25"/>
    <row r="29" customFormat="1" hidden="1" x14ac:dyDescent="0.25"/>
    <row r="30" customFormat="1" hidden="1" x14ac:dyDescent="0.25"/>
    <row r="31" customFormat="1" hidden="1" x14ac:dyDescent="0.25"/>
    <row r="32" customFormat="1" hidden="1" x14ac:dyDescent="0.25"/>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row r="39" customFormat="1" hidden="1" x14ac:dyDescent="0.25"/>
    <row r="40" customFormat="1" hidden="1" x14ac:dyDescent="0.25"/>
  </sheetData>
  <mergeCells count="5">
    <mergeCell ref="A2:A3"/>
    <mergeCell ref="B2:G2"/>
    <mergeCell ref="A14:G14"/>
    <mergeCell ref="A15:G15"/>
    <mergeCell ref="A16:G16"/>
  </mergeCells>
  <dataValidations count="1">
    <dataValidation showInputMessage="1" showErrorMessage="1" promptTitle="Fiscal Year" prompt="Format: FY XX_x000a_Example: FY 23" sqref="B4:G4" xr:uid="{D886E076-9720-4D0A-B40E-0E781AE7EF98}"/>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DD77A102AA4C478B69FDF53F364C62" ma:contentTypeVersion="1" ma:contentTypeDescription="Create a new document." ma:contentTypeScope="" ma:versionID="c185953472800602a55e35a19384c73f">
  <xsd:schema xmlns:xsd="http://www.w3.org/2001/XMLSchema" xmlns:xs="http://www.w3.org/2001/XMLSchema" xmlns:p="http://schemas.microsoft.com/office/2006/metadata/properties" xmlns:ns2="2021bbaf-d8ca-48b0-ba9c-8c43e4dc9af3" targetNamespace="http://schemas.microsoft.com/office/2006/metadata/properties" ma:root="true" ma:fieldsID="11ef97323004cac50d332f5261a8ee43" ns2:_="">
    <xsd:import namespace="2021bbaf-d8ca-48b0-ba9c-8c43e4dc9af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1bbaf-d8ca-48b0-ba9c-8c43e4dc9af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F4E1EB-473A-45A1-9EB4-56AE0209C475}">
  <ds:schemaRefs>
    <ds:schemaRef ds:uri="http://schemas.microsoft.com/sharepoint/v3/contenttype/forms"/>
  </ds:schemaRefs>
</ds:datastoreItem>
</file>

<file path=customXml/itemProps2.xml><?xml version="1.0" encoding="utf-8"?>
<ds:datastoreItem xmlns:ds="http://schemas.openxmlformats.org/officeDocument/2006/customXml" ds:itemID="{1FF79C55-F85C-4F67-8EC1-374192E1F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21bbaf-d8ca-48b0-ba9c-8c43e4dc9a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22BB37-44C3-4DBE-8569-FBF1BCF3B1E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 Health Summary</vt:lpstr>
      <vt:lpstr>1.Tuition&amp;Fee Rev Projections</vt:lpstr>
      <vt:lpstr>2. Expense Detail-PerServ</vt:lpstr>
      <vt:lpstr>3.Expense Detail-OE</vt:lpstr>
      <vt:lpstr>4.Other Resource Considerations</vt:lpstr>
      <vt:lpstr>5. Enrollment FY Estimate Table</vt:lpstr>
      <vt:lpstr>'1.Tuition&amp;Fee Rev Projections'!Print_Area</vt:lpstr>
      <vt:lpstr>'2. Expense Detail-PerServ'!Print_Area</vt:lpstr>
      <vt:lpstr>'3.Expense Detail-OE'!Print_Area</vt:lpstr>
      <vt:lpstr>'Financial Health Summary'!Print_Area</vt:lpstr>
      <vt:lpstr>'2. Expense Detail-PerServ'!Print_Titles</vt:lpstr>
      <vt:lpstr>'3.Expense Detail-OE'!Print_Titles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Kriech, Julie</dc:creator>
  <cp:lastModifiedBy>Lapka, Judy</cp:lastModifiedBy>
  <cp:lastPrinted>2026-02-20T13:48:29Z</cp:lastPrinted>
  <dcterms:created xsi:type="dcterms:W3CDTF">2022-10-26T21:02:37Z</dcterms:created>
  <dcterms:modified xsi:type="dcterms:W3CDTF">2026-02-20T13:49:30Z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0x01010004DD77A102AA4C478B69FDF53F364C62</vt:lpwstr>
  </property>
</Properties>
</file>